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NN2564\02ความพึงพอใจนิสิตปัจจุบัน\ผลประเมินความพึงพอใจไม่พึงพอใจของนิสิตต่อการให้บริการ2564\"/>
    </mc:Choice>
  </mc:AlternateContent>
  <bookViews>
    <workbookView xWindow="0" yWindow="0" windowWidth="21600" windowHeight="8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0" i="1" l="1"/>
  <c r="C110" i="1"/>
  <c r="D111" i="1"/>
  <c r="D132" i="1"/>
  <c r="E132" i="1" s="1"/>
  <c r="H131" i="1" l="1"/>
  <c r="I131" i="1" s="1"/>
  <c r="E134" i="1" l="1"/>
  <c r="E135" i="1"/>
  <c r="E83" i="1"/>
  <c r="E84" i="1"/>
  <c r="E15" i="1"/>
  <c r="E14" i="1"/>
  <c r="H137" i="1" l="1"/>
  <c r="H138" i="1"/>
  <c r="D6" i="1"/>
  <c r="D131" i="1" l="1"/>
  <c r="C131" i="1"/>
  <c r="D125" i="1" l="1"/>
  <c r="C125" i="1"/>
  <c r="D121" i="1"/>
  <c r="C121" i="1"/>
  <c r="D112" i="1"/>
  <c r="C112" i="1"/>
  <c r="C111" i="1"/>
  <c r="D85" i="1"/>
  <c r="D82" i="1"/>
  <c r="C85" i="1"/>
  <c r="C82" i="1"/>
  <c r="D70" i="1"/>
  <c r="D69" i="1"/>
  <c r="C70" i="1"/>
  <c r="C69" i="1"/>
  <c r="D49" i="1"/>
  <c r="D48" i="1"/>
  <c r="C49" i="1"/>
  <c r="C48" i="1"/>
  <c r="D40" i="1"/>
  <c r="C40" i="1"/>
  <c r="D23" i="1"/>
  <c r="D22" i="1"/>
  <c r="C23" i="1"/>
  <c r="C22" i="1"/>
  <c r="E7" i="1"/>
  <c r="C6" i="1"/>
  <c r="E41" i="1"/>
  <c r="E16" i="1"/>
  <c r="E13" i="1"/>
  <c r="E111" i="1" l="1"/>
  <c r="E112" i="1"/>
  <c r="D133" i="1"/>
  <c r="E69" i="1"/>
  <c r="E70" i="1"/>
  <c r="E48" i="1"/>
  <c r="E82" i="1"/>
  <c r="E85" i="1"/>
  <c r="E121" i="1"/>
  <c r="D138" i="1"/>
  <c r="E125" i="1"/>
  <c r="C138" i="1"/>
  <c r="D137" i="1"/>
  <c r="E22" i="1"/>
  <c r="E40" i="1"/>
  <c r="C133" i="1"/>
  <c r="E23" i="1"/>
  <c r="E6" i="1"/>
  <c r="E49" i="1"/>
  <c r="E17" i="1"/>
  <c r="E18" i="1"/>
  <c r="D136" i="1"/>
  <c r="C136" i="1"/>
  <c r="E129" i="1"/>
  <c r="C128" i="1"/>
  <c r="E128" i="1" s="1"/>
  <c r="E127" i="1"/>
  <c r="E126" i="1"/>
  <c r="C124" i="1"/>
  <c r="E124" i="1" s="1"/>
  <c r="E123" i="1"/>
  <c r="E122" i="1"/>
  <c r="C120" i="1"/>
  <c r="E120" i="1" s="1"/>
  <c r="E119" i="1"/>
  <c r="E118" i="1"/>
  <c r="E117" i="1"/>
  <c r="E116" i="1"/>
  <c r="E115" i="1"/>
  <c r="E114" i="1"/>
  <c r="E113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C81" i="1"/>
  <c r="E81" i="1" s="1"/>
  <c r="E80" i="1"/>
  <c r="E79" i="1"/>
  <c r="E78" i="1"/>
  <c r="E77" i="1"/>
  <c r="E76" i="1"/>
  <c r="C75" i="1"/>
  <c r="E75" i="1" s="1"/>
  <c r="E74" i="1"/>
  <c r="E73" i="1"/>
  <c r="E72" i="1"/>
  <c r="E71" i="1"/>
  <c r="C68" i="1"/>
  <c r="E68" i="1" s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C47" i="1"/>
  <c r="E47" i="1" s="1"/>
  <c r="E46" i="1"/>
  <c r="E45" i="1"/>
  <c r="E44" i="1"/>
  <c r="E43" i="1"/>
  <c r="E42" i="1"/>
  <c r="C39" i="1"/>
  <c r="E39" i="1" s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D21" i="1"/>
  <c r="C21" i="1"/>
  <c r="E20" i="1"/>
  <c r="E19" i="1"/>
  <c r="D12" i="1"/>
  <c r="C12" i="1"/>
  <c r="E11" i="1"/>
  <c r="E10" i="1"/>
  <c r="E9" i="1"/>
  <c r="E8" i="1"/>
  <c r="D5" i="1"/>
  <c r="D130" i="1" s="1"/>
  <c r="C5" i="1"/>
  <c r="E133" i="1" l="1"/>
  <c r="E138" i="1"/>
  <c r="C137" i="1"/>
  <c r="E137" i="1" s="1"/>
  <c r="C132" i="1"/>
  <c r="E136" i="1"/>
  <c r="E131" i="1"/>
  <c r="E12" i="1"/>
  <c r="E21" i="1"/>
  <c r="C130" i="1"/>
  <c r="E130" i="1" s="1"/>
  <c r="E5" i="1"/>
</calcChain>
</file>

<file path=xl/sharedStrings.xml><?xml version="1.0" encoding="utf-8"?>
<sst xmlns="http://schemas.openxmlformats.org/spreadsheetml/2006/main" count="161" uniqueCount="129">
  <si>
    <t>ที่</t>
  </si>
  <si>
    <t>คณะ/หลักสูตร</t>
  </si>
  <si>
    <t>จำนวนนิสิตทั้งหมด</t>
  </si>
  <si>
    <t>จำนวนผู้ตอบแบบสอบถาม</t>
  </si>
  <si>
    <t xml:space="preserve">ร้อยละ </t>
  </si>
  <si>
    <t>ค่าเฉลี่ย</t>
  </si>
  <si>
    <t>S.D.</t>
  </si>
  <si>
    <t>จำนวน</t>
  </si>
  <si>
    <t>ร้อยละ</t>
  </si>
  <si>
    <t>คณะเทคโนโลยีและการพัฒนาชุมชน</t>
  </si>
  <si>
    <t>วท.บ. เกษตรศาสตร์/พืชศาสตร์</t>
  </si>
  <si>
    <t>วท.บ. เทคโนโลยีการเกษตรและการพัฒนาชุมชน</t>
  </si>
  <si>
    <t>วท.บ. สัตวศาสตร์</t>
  </si>
  <si>
    <t>วท.ม. การจัดการทรัพยากรการเกษตรอย่างยั่งยืน</t>
  </si>
  <si>
    <t>คณะนิติศาสตร์</t>
  </si>
  <si>
    <t>น.บ. นิติศาสตร์</t>
  </si>
  <si>
    <t>น.ม. นิติศาสตร์</t>
  </si>
  <si>
    <t>คณะพยาบาลศาสตร์</t>
  </si>
  <si>
    <t>พย.บ. พยาบาลศาสตรบัณฑิต</t>
  </si>
  <si>
    <t>คณะมนุษยศาสตร์และสังคมศาสตร์</t>
  </si>
  <si>
    <t>นศ.บ. นิเทศศาสตร์</t>
  </si>
  <si>
    <t>รป.บ. รัฐประศาสนศาสตร์</t>
  </si>
  <si>
    <t>วท.บ. ภูมิศาสตร์</t>
  </si>
  <si>
    <t>ศศ.บ. การจัดการทรัพยากรมนุษย์</t>
  </si>
  <si>
    <t>ศศ.บ. การบริหารและพัฒนาชุมชน</t>
  </si>
  <si>
    <t>ศศ.บ. บรรณารักษศาสตร์และสารสนเทศศาสตร์</t>
  </si>
  <si>
    <t>ศศ.บ. ประวัติศาสตร์</t>
  </si>
  <si>
    <t>ศศ.บ. ภาษาจีน</t>
  </si>
  <si>
    <t>ศศ.บ. ภาษาญี่ปุ่น</t>
  </si>
  <si>
    <t>ศศ.บ. ภาษาไทย</t>
  </si>
  <si>
    <t>ศศ.บ. ภาษามลายู</t>
  </si>
  <si>
    <t>ศศ.บ. ภาษาอังกฤษ</t>
  </si>
  <si>
    <t>ศศ.ม. ภาษาไทย</t>
  </si>
  <si>
    <t>ศศ.ม. วัฒนธรรมศึกษา</t>
  </si>
  <si>
    <t>-</t>
  </si>
  <si>
    <t>ปร.ด. วัฒนธรรมศึกษา</t>
  </si>
  <si>
    <t>คณะวิทยาการสุขภาพและการกีฬา</t>
  </si>
  <si>
    <t>พท.บ. การแพทย์แผนไทย</t>
  </si>
  <si>
    <t>วท.บ. วิทยาศาสตร์การกีฬา</t>
  </si>
  <si>
    <t>วท.บ. อาชีวอนามัยและความปลอดภัย</t>
  </si>
  <si>
    <t>ส.บ. สาธารณสุขชุมชน</t>
  </si>
  <si>
    <t>ส.ม. สาธารณสุขศาสตรมหาบัณฑิต</t>
  </si>
  <si>
    <t>คณะวิทยาศาสตร์</t>
  </si>
  <si>
    <t>วท.บ. คณิตศาสตร์</t>
  </si>
  <si>
    <t>วท.บ. เคมี</t>
  </si>
  <si>
    <t>วท.บ. เคมีอุตสาหกรรม</t>
  </si>
  <si>
    <t>วท.บ. จุลชีววิทยา</t>
  </si>
  <si>
    <t>วท.บ. ชีววิทยา</t>
  </si>
  <si>
    <t>วท.บ. เทคโนโลยีสารสนเทศ</t>
  </si>
  <si>
    <t>วท.บ. ฟิสิกส์</t>
  </si>
  <si>
    <t>วท.บ. วิทยาการคอมพิวเตอร์</t>
  </si>
  <si>
    <t>วท.บ. วิทยาศาสตร์การประมงและทรัพยากรทางน้ำ</t>
  </si>
  <si>
    <t>วท.บ. วิทยาศาสตร์สิ่งแวดล้อม</t>
  </si>
  <si>
    <t>วท.บ. สถิติประยุกต์</t>
  </si>
  <si>
    <t>วท.ม. เคมี</t>
  </si>
  <si>
    <t>วท.ม. ชีววิทยา</t>
  </si>
  <si>
    <t>วท.ม. เทคโนโลยีชีวภาพ</t>
  </si>
  <si>
    <t>วท.ม. เทคโนโลยีสารสนเทศ</t>
  </si>
  <si>
    <t>วท.ม. ฟิสิกส์</t>
  </si>
  <si>
    <t>วท.ม. วิทยาศาสตรศึกษา</t>
  </si>
  <si>
    <t>ปร.ด. เทคโนโลยีชีวภาพ</t>
  </si>
  <si>
    <t>คณะวิศวกรรมศาสตร์</t>
  </si>
  <si>
    <t>วศ.บ. วิศวกรรมเมคคาทรอนิกส์</t>
  </si>
  <si>
    <t>วศ.บ. วิศวกรรมยางและพอลิเมอร์</t>
  </si>
  <si>
    <t>วศ.ม. วิศวกรรมพลังงาน</t>
  </si>
  <si>
    <t>ปร.ด. วิศวกรรมพลังงาน</t>
  </si>
  <si>
    <t>คณะศิลปกรรมศาสตร์</t>
  </si>
  <si>
    <t>ดศ.บ. ดุริยางคศาสตร์ไทย</t>
  </si>
  <si>
    <t>ดศ.บ. ดุริยางคศาสตร์สากล</t>
  </si>
  <si>
    <t>ศป.บ. ทัศนศิลป์</t>
  </si>
  <si>
    <t>ศป.บ. ศิลปะการแสดง</t>
  </si>
  <si>
    <t>ศป.บ. ศิลปะการออกแบบ</t>
  </si>
  <si>
    <t>คณะศึกษาศาสตร์</t>
  </si>
  <si>
    <t>กศ.บ. การวัดและประเมินทางการศึกษา</t>
  </si>
  <si>
    <t>กศ.บ. การศึกษาปฐมวัย</t>
  </si>
  <si>
    <t>กศ.บ. คณิตศาสตร์</t>
  </si>
  <si>
    <t>กศ.บ. เคมี</t>
  </si>
  <si>
    <t>กศ.บ. ชีววิทยา</t>
  </si>
  <si>
    <t>กศ.บ. เทคโนโลยีและสื่อสารการศึกษา</t>
  </si>
  <si>
    <t>กศ.บ. พลศึกษา</t>
  </si>
  <si>
    <t>กศ.บ. ฟิสิกส์</t>
  </si>
  <si>
    <t>กศ.บ. ภาษาไทย</t>
  </si>
  <si>
    <t>กศ.บ. ภาษาอังกฤษ</t>
  </si>
  <si>
    <t>กศ.บ. ศิลปศึกษา</t>
  </si>
  <si>
    <t>กศ.บ. สังคมศึกษา</t>
  </si>
  <si>
    <t>กศ.ม. การบริหารการศึกษา</t>
  </si>
  <si>
    <t>กศ.ม. การวิจัยและประเมิน</t>
  </si>
  <si>
    <t>กศ.ม. การศึกษาเพื่อพัฒนาทรัพยากรมนุษย์</t>
  </si>
  <si>
    <t>กศ.ม. การสอนวิทยาศาสตร์ คณิตศาสตร์ และคอมพิวเตอร์</t>
  </si>
  <si>
    <t>กศ.ม. เทคโนโลยีและสื่อสารการศึกษา</t>
  </si>
  <si>
    <t>กศ.ม. พลศึกษา</t>
  </si>
  <si>
    <t>กศ.ม. ภาษาไทย</t>
  </si>
  <si>
    <t>กศ.ม. หลักสูตรและการสอน</t>
  </si>
  <si>
    <t>ศศ.ม. จิตวิทยาการให้คำปรึกษา</t>
  </si>
  <si>
    <t>กศ.ด. การบริหารการศึกษา</t>
  </si>
  <si>
    <t>กศ.ด. เทคโนโลยีและสื่อสารการศึกษา</t>
  </si>
  <si>
    <t>ป.บัณฑิต วิชาชีพครู</t>
  </si>
  <si>
    <t>คณะเศรษฐศาสตร์และบริหารธุรกิจ</t>
  </si>
  <si>
    <t>บช.บ. การบัญชี</t>
  </si>
  <si>
    <t>บธ.บ. การค้าสมัยใหม่และนวัตกรรมบริการ</t>
  </si>
  <si>
    <t>บธ.บ. การตลาด</t>
  </si>
  <si>
    <t>บธ.บ. การประกอบการและการจัดการ</t>
  </si>
  <si>
    <t>ศ.บ. เศรษฐศาสตร์</t>
  </si>
  <si>
    <t>บธ.ม. การจัดการธุรกิจ</t>
  </si>
  <si>
    <t>บธ.ด. การจัดการธุรกิจ</t>
  </si>
  <si>
    <t>คณะอุตสาหกรรมเกษตรและชีวภาพ</t>
  </si>
  <si>
    <t>วท.บ. เทคโนโลยีเครื่องสำอางและผลิตภัณฑ์เสริมอาหาร</t>
  </si>
  <si>
    <t>วท.บ. วิทยาศาสตร์และเทคโนโลยีอาหาร</t>
  </si>
  <si>
    <t>วิทยาลัยการจัดการเพื่อการพัฒนา</t>
  </si>
  <si>
    <t>กจ.บ. การจัดการสมัยใหม่</t>
  </si>
  <si>
    <t>รป.บ. การบริหารงานตำรวจและกระบวนการยุติธรรม</t>
  </si>
  <si>
    <t>วิทยาลัยนานาชาติ</t>
  </si>
  <si>
    <t>ปร.ด. การพัฒนาที่ยั่งยืน</t>
  </si>
  <si>
    <t>ระดับปริญญาตรี</t>
  </si>
  <si>
    <t>ระดับบัณฑิตศึกษา</t>
  </si>
  <si>
    <t>รวมมหาวิทยาลัยทักษิณ</t>
  </si>
  <si>
    <t>สาขามนุษยศาสตร์และสังคมศาสตร์</t>
  </si>
  <si>
    <t>ระดับความพึงพอใจของนิสิตต่อการให้บริการ (7.2ก-1)</t>
  </si>
  <si>
    <t>ระดับการรับรู้ภาพลักษณ์ (7.4ก-2)</t>
  </si>
  <si>
    <t>ระดับความผูกพันของนิสิต (7.2ก-16-17)</t>
  </si>
  <si>
    <t>ร้อยละความไม่พึงพอใจต่อการให้บริการ (7.2ก-2)</t>
  </si>
  <si>
    <t>สาขาวิทยาศาสตร์และเทคโนโลยี</t>
  </si>
  <si>
    <t xml:space="preserve">ผลการประเมินความพึงพอใจ/ไม่พึงพอใจของนิสิตต่อการให้บริการของมหาวิทยาลัยทักษิณ ประจำปีการศึกษา 2564 </t>
  </si>
  <si>
    <t xml:space="preserve"> - วิทยาเขตพัทลุง</t>
  </si>
  <si>
    <t xml:space="preserve"> - วิทยาเขตสงขลา</t>
  </si>
  <si>
    <t>วิทยาเขตพัทลุง</t>
  </si>
  <si>
    <t>วิทยาเขตสงขลา</t>
  </si>
  <si>
    <t>สาขาวิทยาศาสตร์และเทคโนโลยี/วิทยาเขตพัทลุง</t>
  </si>
  <si>
    <t>สาขามนุษยศาสตร์และสังคมศาสตร์/วิทยาเขตสงขลา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</si>
</sst>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333333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5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0" xfId="0" applyFont="1" applyFill="1"/>
    <xf numFmtId="0" fontId="3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6" fillId="0" borderId="2" xfId="0" applyFont="1" applyFill="1" applyBorder="1"/>
    <xf numFmtId="2" fontId="5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/>
    <xf numFmtId="0" fontId="3" fillId="0" borderId="0" xfId="0" applyFont="1" applyAlignment="1">
      <alignment horizontal="center"/>
    </xf>
    <xf numFmtId="0" fontId="5" fillId="6" borderId="2" xfId="0" applyFont="1" applyFill="1" applyBorder="1"/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6" fillId="5" borderId="2" xfId="0" applyNumberFormat="1" applyFont="1" applyFill="1" applyBorder="1"/>
    <xf numFmtId="49" fontId="6" fillId="5" borderId="2" xfId="0" applyNumberFormat="1" applyFont="1" applyFill="1" applyBorder="1" applyAlignment="1">
      <alignment wrapText="1"/>
    </xf>
    <xf numFmtId="2" fontId="5" fillId="5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3" fontId="5" fillId="6" borderId="2" xfId="1" applyNumberFormat="1" applyFont="1" applyFill="1" applyBorder="1" applyAlignment="1">
      <alignment horizontal="center" vertical="center"/>
    </xf>
    <xf numFmtId="4" fontId="5" fillId="6" borderId="2" xfId="1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3" fontId="5" fillId="2" borderId="2" xfId="1" applyNumberFormat="1" applyFont="1" applyFill="1" applyBorder="1" applyAlignment="1">
      <alignment horizontal="center" vertical="center"/>
    </xf>
    <xf numFmtId="43" fontId="5" fillId="2" borderId="2" xfId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/>
    </xf>
    <xf numFmtId="43" fontId="5" fillId="5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/>
    <xf numFmtId="0" fontId="2" fillId="0" borderId="0" xfId="0" applyFont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tabSelected="1" topLeftCell="A123" zoomScale="90" zoomScaleNormal="90" workbookViewId="0">
      <selection activeCell="F130" sqref="F130"/>
    </sheetView>
  </sheetViews>
  <sheetFormatPr defaultColWidth="9" defaultRowHeight="21" x14ac:dyDescent="0.35"/>
  <cols>
    <col min="1" max="1" width="5.25" style="15" customWidth="1"/>
    <col min="2" max="2" width="40.375" style="1" bestFit="1" customWidth="1"/>
    <col min="3" max="3" width="10.625" style="1" bestFit="1" customWidth="1"/>
    <col min="4" max="4" width="14" style="1" customWidth="1"/>
    <col min="5" max="5" width="9" style="15" customWidth="1"/>
    <col min="6" max="9" width="13.125" style="1" customWidth="1"/>
    <col min="10" max="11" width="10.25" style="1" customWidth="1"/>
    <col min="12" max="13" width="9.25" style="1" bestFit="1" customWidth="1"/>
    <col min="14" max="16384" width="9" style="1"/>
  </cols>
  <sheetData>
    <row r="1" spans="1:13" ht="26.25" x14ac:dyDescent="0.35">
      <c r="A1" s="46" t="s">
        <v>122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6.25" x14ac:dyDescent="0.35">
      <c r="A2" s="19"/>
      <c r="B2" s="19"/>
      <c r="C2" s="19"/>
      <c r="D2" s="19"/>
      <c r="E2" s="19"/>
      <c r="F2" s="19"/>
      <c r="G2" s="19"/>
      <c r="H2" s="19"/>
      <c r="I2" s="19"/>
    </row>
    <row r="3" spans="1:13" ht="45" customHeight="1" x14ac:dyDescent="0.35">
      <c r="A3" s="49" t="s">
        <v>0</v>
      </c>
      <c r="B3" s="51" t="s">
        <v>1</v>
      </c>
      <c r="C3" s="51" t="s">
        <v>2</v>
      </c>
      <c r="D3" s="51" t="s">
        <v>3</v>
      </c>
      <c r="E3" s="51" t="s">
        <v>4</v>
      </c>
      <c r="F3" s="53" t="s">
        <v>117</v>
      </c>
      <c r="G3" s="53"/>
      <c r="H3" s="54" t="s">
        <v>120</v>
      </c>
      <c r="I3" s="54"/>
      <c r="J3" s="47" t="s">
        <v>119</v>
      </c>
      <c r="K3" s="47"/>
      <c r="L3" s="48" t="s">
        <v>118</v>
      </c>
      <c r="M3" s="48"/>
    </row>
    <row r="4" spans="1:13" x14ac:dyDescent="0.35">
      <c r="A4" s="50"/>
      <c r="B4" s="52"/>
      <c r="C4" s="52"/>
      <c r="D4" s="52"/>
      <c r="E4" s="52"/>
      <c r="F4" s="2" t="s">
        <v>5</v>
      </c>
      <c r="G4" s="2" t="s">
        <v>6</v>
      </c>
      <c r="H4" s="23" t="s">
        <v>7</v>
      </c>
      <c r="I4" s="23" t="s">
        <v>8</v>
      </c>
      <c r="J4" s="3" t="s">
        <v>5</v>
      </c>
      <c r="K4" s="3" t="s">
        <v>6</v>
      </c>
      <c r="L4" s="24" t="s">
        <v>5</v>
      </c>
      <c r="M4" s="24" t="s">
        <v>6</v>
      </c>
    </row>
    <row r="5" spans="1:13" s="7" customFormat="1" x14ac:dyDescent="0.35">
      <c r="A5" s="4"/>
      <c r="B5" s="5" t="s">
        <v>9</v>
      </c>
      <c r="C5" s="25">
        <f>SUM(C8:C11)</f>
        <v>325</v>
      </c>
      <c r="D5" s="25">
        <f>SUM(D8:D11)</f>
        <v>126</v>
      </c>
      <c r="E5" s="13">
        <f t="shared" ref="E5:E46" si="0">D5/C5*100</f>
        <v>38.769230769230766</v>
      </c>
      <c r="F5" s="25"/>
      <c r="G5" s="25"/>
      <c r="H5" s="25"/>
      <c r="I5" s="25"/>
      <c r="J5" s="25"/>
      <c r="K5" s="25"/>
      <c r="L5" s="25"/>
      <c r="M5" s="25"/>
    </row>
    <row r="6" spans="1:13" s="7" customFormat="1" x14ac:dyDescent="0.35">
      <c r="A6" s="4"/>
      <c r="B6" s="6" t="s">
        <v>113</v>
      </c>
      <c r="C6" s="25">
        <f>SUM(C8:C10)</f>
        <v>322</v>
      </c>
      <c r="D6" s="25">
        <f>SUM(D8:D10)</f>
        <v>123</v>
      </c>
      <c r="E6" s="13">
        <f>D6/C6*100</f>
        <v>38.198757763975152</v>
      </c>
      <c r="F6" s="43">
        <v>4.0863468870758597</v>
      </c>
      <c r="G6" s="43">
        <v>0.13450100305610449</v>
      </c>
      <c r="H6" s="42">
        <v>7</v>
      </c>
      <c r="I6" s="13">
        <v>0.11382113821138211</v>
      </c>
      <c r="J6" s="13">
        <v>4.2493224932249314</v>
      </c>
      <c r="K6" s="13">
        <v>0.10732528505987884</v>
      </c>
      <c r="L6" s="13">
        <v>4.1658536585365855</v>
      </c>
      <c r="M6" s="13">
        <v>6.2076777784784043E-2</v>
      </c>
    </row>
    <row r="7" spans="1:13" s="7" customFormat="1" x14ac:dyDescent="0.35">
      <c r="A7" s="4"/>
      <c r="B7" s="6" t="s">
        <v>114</v>
      </c>
      <c r="C7" s="25">
        <v>3</v>
      </c>
      <c r="D7" s="25">
        <v>3</v>
      </c>
      <c r="E7" s="13">
        <f>D7/C7*100</f>
        <v>100</v>
      </c>
      <c r="F7" s="13">
        <v>4.0852713178294575</v>
      </c>
      <c r="G7" s="13">
        <v>0.20693049283936027</v>
      </c>
      <c r="H7" s="25">
        <v>0</v>
      </c>
      <c r="I7" s="13">
        <v>0</v>
      </c>
      <c r="J7" s="13">
        <v>4.1428571428571432</v>
      </c>
      <c r="K7" s="13">
        <v>0.37796447300922725</v>
      </c>
      <c r="L7" s="13">
        <v>4.5333333333333332</v>
      </c>
      <c r="M7" s="13">
        <v>0.18257418583505569</v>
      </c>
    </row>
    <row r="8" spans="1:13" s="11" customFormat="1" x14ac:dyDescent="0.35">
      <c r="A8" s="8">
        <v>1</v>
      </c>
      <c r="B8" s="9" t="s">
        <v>10</v>
      </c>
      <c r="C8" s="27">
        <v>77</v>
      </c>
      <c r="D8" s="27">
        <v>28</v>
      </c>
      <c r="E8" s="10">
        <f t="shared" si="0"/>
        <v>36.363636363636367</v>
      </c>
      <c r="F8" s="10">
        <v>4.0292911808598078</v>
      </c>
      <c r="G8" s="10">
        <v>0.11214239186767828</v>
      </c>
      <c r="H8" s="27">
        <v>0</v>
      </c>
      <c r="I8" s="10">
        <v>0</v>
      </c>
      <c r="J8" s="10">
        <v>4.242857142857142</v>
      </c>
      <c r="K8" s="10">
        <v>0.11952286093343895</v>
      </c>
      <c r="L8" s="10">
        <v>4.1011904761904763</v>
      </c>
      <c r="M8" s="10">
        <v>0.12040888389038379</v>
      </c>
    </row>
    <row r="9" spans="1:13" s="11" customFormat="1" x14ac:dyDescent="0.35">
      <c r="A9" s="8">
        <v>2</v>
      </c>
      <c r="B9" s="9" t="s">
        <v>11</v>
      </c>
      <c r="C9" s="27">
        <v>113</v>
      </c>
      <c r="D9" s="27">
        <v>36</v>
      </c>
      <c r="E9" s="10">
        <f t="shared" si="0"/>
        <v>31.858407079646017</v>
      </c>
      <c r="F9" s="10">
        <v>4.1094027272227969</v>
      </c>
      <c r="G9" s="10">
        <v>0.14258137973752916</v>
      </c>
      <c r="H9" s="27">
        <v>3</v>
      </c>
      <c r="I9" s="10">
        <v>0.16339869281045752</v>
      </c>
      <c r="J9" s="10">
        <v>4.177777777777778</v>
      </c>
      <c r="K9" s="10">
        <v>0.11882916464559634</v>
      </c>
      <c r="L9" s="10">
        <v>4.1250000000000009</v>
      </c>
      <c r="M9" s="10">
        <v>0.10053867261585483</v>
      </c>
    </row>
    <row r="10" spans="1:13" s="11" customFormat="1" x14ac:dyDescent="0.35">
      <c r="A10" s="8">
        <v>3</v>
      </c>
      <c r="B10" s="9" t="s">
        <v>12</v>
      </c>
      <c r="C10" s="27">
        <v>132</v>
      </c>
      <c r="D10" s="27">
        <v>59</v>
      </c>
      <c r="E10" s="10">
        <f t="shared" si="0"/>
        <v>44.696969696969695</v>
      </c>
      <c r="F10" s="10">
        <v>4.1009515457315429</v>
      </c>
      <c r="G10" s="10">
        <v>0.18325433021654322</v>
      </c>
      <c r="H10" s="27">
        <v>4</v>
      </c>
      <c r="I10" s="10">
        <v>0.13293452974410103</v>
      </c>
      <c r="J10" s="10">
        <v>4.2779661016949149</v>
      </c>
      <c r="K10" s="10">
        <v>0.13431601868582338</v>
      </c>
      <c r="L10" s="10">
        <v>4.2655367231638408</v>
      </c>
      <c r="M10" s="10">
        <v>5.9362375306503103E-2</v>
      </c>
    </row>
    <row r="11" spans="1:13" s="11" customFormat="1" x14ac:dyDescent="0.35">
      <c r="A11" s="8">
        <v>4</v>
      </c>
      <c r="B11" s="9" t="s">
        <v>13</v>
      </c>
      <c r="C11" s="27">
        <v>3</v>
      </c>
      <c r="D11" s="27">
        <v>3</v>
      </c>
      <c r="E11" s="10">
        <f t="shared" si="0"/>
        <v>100</v>
      </c>
      <c r="F11" s="10">
        <v>4.0852713178294575</v>
      </c>
      <c r="G11" s="10">
        <v>0.20693049283936027</v>
      </c>
      <c r="H11" s="27">
        <v>0</v>
      </c>
      <c r="I11" s="10">
        <v>0</v>
      </c>
      <c r="J11" s="10">
        <v>4.1428571428571432</v>
      </c>
      <c r="K11" s="10">
        <v>0.37796447300922725</v>
      </c>
      <c r="L11" s="10">
        <v>4.5333333333333332</v>
      </c>
      <c r="M11" s="10">
        <v>0.18257418583505569</v>
      </c>
    </row>
    <row r="12" spans="1:13" s="7" customFormat="1" x14ac:dyDescent="0.35">
      <c r="A12" s="4"/>
      <c r="B12" s="12" t="s">
        <v>14</v>
      </c>
      <c r="C12" s="28">
        <f>SUM(C17:C18)</f>
        <v>2412</v>
      </c>
      <c r="D12" s="28">
        <f>SUM(D17:D18)</f>
        <v>805</v>
      </c>
      <c r="E12" s="13">
        <f t="shared" si="0"/>
        <v>33.374792703150916</v>
      </c>
      <c r="F12" s="13"/>
      <c r="G12" s="13"/>
      <c r="H12" s="25"/>
      <c r="I12" s="13"/>
      <c r="J12" s="25"/>
      <c r="K12" s="25"/>
      <c r="L12" s="25"/>
      <c r="M12" s="25"/>
    </row>
    <row r="13" spans="1:13" s="7" customFormat="1" x14ac:dyDescent="0.35">
      <c r="A13" s="4"/>
      <c r="B13" s="6" t="s">
        <v>113</v>
      </c>
      <c r="C13" s="25">
        <v>2346</v>
      </c>
      <c r="D13" s="25">
        <v>771</v>
      </c>
      <c r="E13" s="13">
        <f t="shared" ref="E13:E16" si="1">D13/C13*100</f>
        <v>32.864450127877234</v>
      </c>
      <c r="F13" s="13">
        <v>4.145641039495664</v>
      </c>
      <c r="G13" s="13">
        <v>0.1046125371462748</v>
      </c>
      <c r="H13" s="25">
        <v>46</v>
      </c>
      <c r="I13" s="13">
        <v>0.11698583454133923</v>
      </c>
      <c r="J13" s="13">
        <v>4.2871595330739334</v>
      </c>
      <c r="K13" s="13">
        <v>0.10203492415202862</v>
      </c>
      <c r="L13" s="13">
        <v>4.1811500216169462</v>
      </c>
      <c r="M13" s="13">
        <v>6.158668016644548E-2</v>
      </c>
    </row>
    <row r="14" spans="1:13" s="7" customFormat="1" x14ac:dyDescent="0.35">
      <c r="A14" s="3"/>
      <c r="B14" s="45" t="s">
        <v>123</v>
      </c>
      <c r="C14" s="41">
        <v>380</v>
      </c>
      <c r="D14" s="41">
        <v>167</v>
      </c>
      <c r="E14" s="22">
        <f t="shared" si="1"/>
        <v>43.94736842105263</v>
      </c>
      <c r="F14" s="22">
        <v>4.178449072695706</v>
      </c>
      <c r="G14" s="22">
        <v>0.1093153437259694</v>
      </c>
      <c r="H14" s="41">
        <v>12</v>
      </c>
      <c r="I14" s="22">
        <v>0.1437125748502994</v>
      </c>
      <c r="J14" s="22">
        <v>4.3483033932135724</v>
      </c>
      <c r="K14" s="22">
        <v>8.5393224676820034E-2</v>
      </c>
      <c r="L14" s="22">
        <v>4.1305389221556883</v>
      </c>
      <c r="M14" s="22">
        <v>1.1518194048903974E-2</v>
      </c>
    </row>
    <row r="15" spans="1:13" s="7" customFormat="1" x14ac:dyDescent="0.35">
      <c r="A15" s="3"/>
      <c r="B15" s="45" t="s">
        <v>124</v>
      </c>
      <c r="C15" s="41">
        <v>1966</v>
      </c>
      <c r="D15" s="41">
        <v>604</v>
      </c>
      <c r="E15" s="22">
        <f t="shared" si="1"/>
        <v>30.722278738555442</v>
      </c>
      <c r="F15" s="22">
        <v>4.1366898752039836</v>
      </c>
      <c r="G15" s="22">
        <v>0.10707214246510424</v>
      </c>
      <c r="H15" s="41">
        <v>34</v>
      </c>
      <c r="I15" s="22">
        <v>0.11258278145695365</v>
      </c>
      <c r="J15" s="22">
        <v>4.2737306843267122</v>
      </c>
      <c r="K15" s="22">
        <v>9.848233609008733E-2</v>
      </c>
      <c r="L15" s="22">
        <v>4.1652806607140871</v>
      </c>
      <c r="M15" s="22">
        <v>1.9722660278261937E-2</v>
      </c>
    </row>
    <row r="16" spans="1:13" s="7" customFormat="1" x14ac:dyDescent="0.35">
      <c r="A16" s="4"/>
      <c r="B16" s="6" t="s">
        <v>114</v>
      </c>
      <c r="C16" s="25">
        <v>66</v>
      </c>
      <c r="D16" s="25">
        <v>34</v>
      </c>
      <c r="E16" s="13">
        <f t="shared" si="1"/>
        <v>51.515151515151516</v>
      </c>
      <c r="F16" s="13">
        <v>4.392196191508229</v>
      </c>
      <c r="G16" s="13">
        <v>0.13527363661864586</v>
      </c>
      <c r="H16" s="25">
        <v>0</v>
      </c>
      <c r="I16" s="13">
        <v>0</v>
      </c>
      <c r="J16" s="13">
        <v>4.4705882352941178</v>
      </c>
      <c r="K16" s="13">
        <v>3.7970424962818022E-2</v>
      </c>
      <c r="L16" s="13">
        <v>4.5999999999999996</v>
      </c>
      <c r="M16" s="13">
        <v>1.6109486985446654E-2</v>
      </c>
    </row>
    <row r="17" spans="1:13" s="11" customFormat="1" x14ac:dyDescent="0.35">
      <c r="A17" s="8">
        <v>1</v>
      </c>
      <c r="B17" s="14" t="s">
        <v>15</v>
      </c>
      <c r="C17" s="27">
        <v>2346</v>
      </c>
      <c r="D17" s="27">
        <v>771</v>
      </c>
      <c r="E17" s="10">
        <f t="shared" si="0"/>
        <v>32.864450127877234</v>
      </c>
      <c r="F17" s="10">
        <v>4.145641039495664</v>
      </c>
      <c r="G17" s="10">
        <v>0.11</v>
      </c>
      <c r="H17" s="27">
        <v>46</v>
      </c>
      <c r="I17" s="10">
        <v>0.11698583454133923</v>
      </c>
      <c r="J17" s="10">
        <v>4.2871595330739334</v>
      </c>
      <c r="K17" s="10">
        <v>0.10203492415202862</v>
      </c>
      <c r="L17" s="10">
        <v>4.1811500216169462</v>
      </c>
      <c r="M17" s="10">
        <v>6.158668016644548E-2</v>
      </c>
    </row>
    <row r="18" spans="1:13" s="11" customFormat="1" x14ac:dyDescent="0.35">
      <c r="A18" s="8">
        <v>2</v>
      </c>
      <c r="B18" s="14" t="s">
        <v>16</v>
      </c>
      <c r="C18" s="27">
        <v>66</v>
      </c>
      <c r="D18" s="27">
        <v>34</v>
      </c>
      <c r="E18" s="10">
        <f t="shared" si="0"/>
        <v>51.515151515151516</v>
      </c>
      <c r="F18" s="10">
        <v>4.392196191508229</v>
      </c>
      <c r="G18" s="10">
        <v>0.13527363661864586</v>
      </c>
      <c r="H18" s="27">
        <v>0</v>
      </c>
      <c r="I18" s="10">
        <v>0</v>
      </c>
      <c r="J18" s="10">
        <v>4.4705882352941178</v>
      </c>
      <c r="K18" s="10">
        <v>3.7970424962818022E-2</v>
      </c>
      <c r="L18" s="10">
        <v>4.5999999999999996</v>
      </c>
      <c r="M18" s="10">
        <v>1.6109486985446654E-2</v>
      </c>
    </row>
    <row r="19" spans="1:13" s="11" customFormat="1" ht="21.75" customHeight="1" x14ac:dyDescent="0.35">
      <c r="A19" s="8"/>
      <c r="B19" s="5" t="s">
        <v>17</v>
      </c>
      <c r="C19" s="25">
        <v>210</v>
      </c>
      <c r="D19" s="25">
        <v>78</v>
      </c>
      <c r="E19" s="13">
        <f t="shared" si="0"/>
        <v>37.142857142857146</v>
      </c>
      <c r="F19" s="10"/>
      <c r="G19" s="10"/>
      <c r="H19" s="27"/>
      <c r="I19" s="10"/>
      <c r="J19" s="27"/>
      <c r="K19" s="27"/>
      <c r="L19" s="27"/>
      <c r="M19" s="27"/>
    </row>
    <row r="20" spans="1:13" s="11" customFormat="1" x14ac:dyDescent="0.35">
      <c r="A20" s="8">
        <v>1</v>
      </c>
      <c r="B20" s="9" t="s">
        <v>18</v>
      </c>
      <c r="C20" s="27">
        <v>210</v>
      </c>
      <c r="D20" s="27">
        <v>78</v>
      </c>
      <c r="E20" s="10">
        <f t="shared" si="0"/>
        <v>37.142857142857146</v>
      </c>
      <c r="F20" s="10">
        <v>3.9966527630071469</v>
      </c>
      <c r="G20" s="10">
        <v>0.10011351540066762</v>
      </c>
      <c r="H20" s="27">
        <v>4</v>
      </c>
      <c r="I20" s="10">
        <v>0.10055304172951231</v>
      </c>
      <c r="J20" s="10">
        <v>4.0641025641025639</v>
      </c>
      <c r="K20" s="10">
        <v>0.10878565864408483</v>
      </c>
      <c r="L20" s="10">
        <v>4.1303418803418799</v>
      </c>
      <c r="M20" s="10">
        <v>5.4039133229799224E-2</v>
      </c>
    </row>
    <row r="21" spans="1:13" s="7" customFormat="1" x14ac:dyDescent="0.35">
      <c r="A21" s="4"/>
      <c r="B21" s="12" t="s">
        <v>19</v>
      </c>
      <c r="C21" s="28">
        <f>SUM(C24:C38)</f>
        <v>2393</v>
      </c>
      <c r="D21" s="28">
        <f>SUM(D24:D38)</f>
        <v>596</v>
      </c>
      <c r="E21" s="13">
        <f t="shared" si="0"/>
        <v>24.905975762641035</v>
      </c>
      <c r="F21" s="13"/>
      <c r="G21" s="13"/>
      <c r="H21" s="25"/>
      <c r="I21" s="13"/>
      <c r="J21" s="25"/>
      <c r="K21" s="25"/>
      <c r="L21" s="25"/>
      <c r="M21" s="25"/>
    </row>
    <row r="22" spans="1:13" s="7" customFormat="1" x14ac:dyDescent="0.35">
      <c r="A22" s="4"/>
      <c r="B22" s="6" t="s">
        <v>113</v>
      </c>
      <c r="C22" s="25">
        <f>SUM(C24:C35)</f>
        <v>2367</v>
      </c>
      <c r="D22" s="25">
        <f>SUM(D24:D35)</f>
        <v>586</v>
      </c>
      <c r="E22" s="13">
        <f t="shared" si="0"/>
        <v>24.757076468103083</v>
      </c>
      <c r="F22" s="43">
        <v>4.0020047156671703</v>
      </c>
      <c r="G22" s="43">
        <v>0.11015853497057503</v>
      </c>
      <c r="H22" s="25">
        <v>57</v>
      </c>
      <c r="I22" s="13">
        <v>0.19453924914675766</v>
      </c>
      <c r="J22" s="13">
        <v>4.1265642775881659</v>
      </c>
      <c r="K22" s="13">
        <v>0.10908918020771505</v>
      </c>
      <c r="L22" s="13">
        <v>4.1317406143344666</v>
      </c>
      <c r="M22" s="13">
        <v>2.002485380437808E-2</v>
      </c>
    </row>
    <row r="23" spans="1:13" s="7" customFormat="1" x14ac:dyDescent="0.35">
      <c r="A23" s="4"/>
      <c r="B23" s="6" t="s">
        <v>114</v>
      </c>
      <c r="C23" s="25">
        <f>SUM(C36:C38)</f>
        <v>26</v>
      </c>
      <c r="D23" s="25">
        <f>SUM(D36:D38)</f>
        <v>10</v>
      </c>
      <c r="E23" s="13">
        <f t="shared" si="0"/>
        <v>38.461538461538467</v>
      </c>
      <c r="F23" s="13">
        <v>4.4679894179894175</v>
      </c>
      <c r="G23" s="13">
        <v>0.27928806101138881</v>
      </c>
      <c r="H23" s="25">
        <v>1</v>
      </c>
      <c r="I23" s="13">
        <v>0.23809523809523811</v>
      </c>
      <c r="J23" s="13">
        <v>4.5285714285714276</v>
      </c>
      <c r="K23" s="13">
        <v>0.19760470401187075</v>
      </c>
      <c r="L23" s="13">
        <v>4.7799999999999994</v>
      </c>
      <c r="M23" s="13">
        <v>4.472135954999603E-2</v>
      </c>
    </row>
    <row r="24" spans="1:13" s="11" customFormat="1" x14ac:dyDescent="0.35">
      <c r="A24" s="8">
        <v>1</v>
      </c>
      <c r="B24" s="14" t="s">
        <v>20</v>
      </c>
      <c r="C24" s="27">
        <v>165</v>
      </c>
      <c r="D24" s="27">
        <v>7</v>
      </c>
      <c r="E24" s="10">
        <f t="shared" si="0"/>
        <v>4.2424242424242431</v>
      </c>
      <c r="F24" s="10">
        <v>3.5712418300653592</v>
      </c>
      <c r="G24" s="10">
        <v>0.18023972644242339</v>
      </c>
      <c r="H24" s="27">
        <v>0</v>
      </c>
      <c r="I24" s="10">
        <v>0</v>
      </c>
      <c r="J24" s="10">
        <v>3.4</v>
      </c>
      <c r="K24" s="10">
        <v>0.11952286093343926</v>
      </c>
      <c r="L24" s="10">
        <v>4.3809523809523805</v>
      </c>
      <c r="M24" s="10">
        <v>0.47523714094760555</v>
      </c>
    </row>
    <row r="25" spans="1:13" s="11" customFormat="1" x14ac:dyDescent="0.35">
      <c r="A25" s="8">
        <v>2</v>
      </c>
      <c r="B25" s="14" t="s">
        <v>21</v>
      </c>
      <c r="C25" s="27">
        <v>149</v>
      </c>
      <c r="D25" s="27">
        <v>25</v>
      </c>
      <c r="E25" s="10">
        <f t="shared" si="0"/>
        <v>16.778523489932887</v>
      </c>
      <c r="F25" s="10">
        <v>3.942099138383651</v>
      </c>
      <c r="G25" s="10">
        <v>0.14305807935065645</v>
      </c>
      <c r="H25" s="27">
        <v>0</v>
      </c>
      <c r="I25" s="10">
        <v>0</v>
      </c>
      <c r="J25" s="10">
        <v>4.08</v>
      </c>
      <c r="K25" s="10">
        <v>0.27856776554368246</v>
      </c>
      <c r="L25" s="10">
        <v>4.0533333333333337</v>
      </c>
      <c r="M25" s="10">
        <v>3.2659863237109066E-2</v>
      </c>
    </row>
    <row r="26" spans="1:13" s="11" customFormat="1" x14ac:dyDescent="0.35">
      <c r="A26" s="8">
        <v>3</v>
      </c>
      <c r="B26" s="14" t="s">
        <v>22</v>
      </c>
      <c r="C26" s="27">
        <v>117</v>
      </c>
      <c r="D26" s="27">
        <v>55</v>
      </c>
      <c r="E26" s="10">
        <f t="shared" si="0"/>
        <v>47.008547008547005</v>
      </c>
      <c r="F26" s="10">
        <v>4.1524742091180551</v>
      </c>
      <c r="G26" s="10">
        <v>0.1344917028250826</v>
      </c>
      <c r="H26" s="27">
        <v>19</v>
      </c>
      <c r="I26" s="10">
        <v>0.69</v>
      </c>
      <c r="J26" s="10">
        <v>4.2618181818181817</v>
      </c>
      <c r="K26" s="10">
        <v>0.15244562775457923</v>
      </c>
      <c r="L26" s="10">
        <v>4.169696969696969</v>
      </c>
      <c r="M26" s="10">
        <v>3.5752439281824339E-2</v>
      </c>
    </row>
    <row r="27" spans="1:13" s="11" customFormat="1" x14ac:dyDescent="0.35">
      <c r="A27" s="8">
        <v>4</v>
      </c>
      <c r="B27" s="14" t="s">
        <v>23</v>
      </c>
      <c r="C27" s="27">
        <v>272</v>
      </c>
      <c r="D27" s="27">
        <v>185</v>
      </c>
      <c r="E27" s="10">
        <f t="shared" si="0"/>
        <v>68.014705882352942</v>
      </c>
      <c r="F27" s="10">
        <v>4.0259544292251839</v>
      </c>
      <c r="G27" s="10">
        <v>0.10443244368032607</v>
      </c>
      <c r="H27" s="27">
        <v>8</v>
      </c>
      <c r="I27" s="10">
        <v>8.4790673025967142E-2</v>
      </c>
      <c r="J27" s="10">
        <v>4.1870270270270273</v>
      </c>
      <c r="K27" s="10">
        <v>0.10888907108969084</v>
      </c>
      <c r="L27" s="10">
        <v>4.1486486486486482</v>
      </c>
      <c r="M27" s="10">
        <v>2.3374863038314285E-2</v>
      </c>
    </row>
    <row r="28" spans="1:13" s="11" customFormat="1" x14ac:dyDescent="0.35">
      <c r="A28" s="8">
        <v>5</v>
      </c>
      <c r="B28" s="14" t="s">
        <v>24</v>
      </c>
      <c r="C28" s="27">
        <v>200</v>
      </c>
      <c r="D28" s="27">
        <v>98</v>
      </c>
      <c r="E28" s="10">
        <f t="shared" si="0"/>
        <v>49</v>
      </c>
      <c r="F28" s="10">
        <v>4.0967940288902831</v>
      </c>
      <c r="G28" s="10">
        <v>9.7481383353444778E-2</v>
      </c>
      <c r="H28" s="27">
        <v>6</v>
      </c>
      <c r="I28" s="10">
        <v>0.12004801920768307</v>
      </c>
      <c r="J28" s="10">
        <v>4.277551020408163</v>
      </c>
      <c r="K28" s="10">
        <v>6.8981403188390036E-2</v>
      </c>
      <c r="L28" s="10">
        <v>4.1870748299319729</v>
      </c>
      <c r="M28" s="10">
        <v>6.5708792604317515E-2</v>
      </c>
    </row>
    <row r="29" spans="1:13" s="11" customFormat="1" x14ac:dyDescent="0.35">
      <c r="A29" s="8">
        <v>6</v>
      </c>
      <c r="B29" s="14" t="s">
        <v>25</v>
      </c>
      <c r="C29" s="27">
        <v>154</v>
      </c>
      <c r="D29" s="27">
        <v>28</v>
      </c>
      <c r="E29" s="10">
        <f t="shared" si="0"/>
        <v>18.181818181818183</v>
      </c>
      <c r="F29" s="10">
        <v>4.0105976988500416</v>
      </c>
      <c r="G29" s="10">
        <v>0.13276419489389013</v>
      </c>
      <c r="H29" s="27">
        <v>0</v>
      </c>
      <c r="I29" s="10">
        <v>0</v>
      </c>
      <c r="J29" s="10">
        <v>4.2714285714285722</v>
      </c>
      <c r="K29" s="10">
        <v>0.12005525938551111</v>
      </c>
      <c r="L29" s="10">
        <v>3.9880952380952386</v>
      </c>
      <c r="M29" s="10">
        <v>0.15264114690309094</v>
      </c>
    </row>
    <row r="30" spans="1:13" s="11" customFormat="1" x14ac:dyDescent="0.35">
      <c r="A30" s="8">
        <v>7</v>
      </c>
      <c r="B30" s="14" t="s">
        <v>26</v>
      </c>
      <c r="C30" s="27">
        <v>149</v>
      </c>
      <c r="D30" s="27">
        <v>47</v>
      </c>
      <c r="E30" s="10">
        <f t="shared" si="0"/>
        <v>31.543624161073826</v>
      </c>
      <c r="F30" s="10">
        <v>3.9366334431911869</v>
      </c>
      <c r="G30" s="10">
        <v>0.17852853655587067</v>
      </c>
      <c r="H30" s="27">
        <v>11</v>
      </c>
      <c r="I30" s="10">
        <v>0.45890696704213602</v>
      </c>
      <c r="J30" s="10">
        <v>3.9489361702127659</v>
      </c>
      <c r="K30" s="10">
        <v>0.12551388258512827</v>
      </c>
      <c r="L30" s="10">
        <v>4.2765957446808498</v>
      </c>
      <c r="M30" s="10">
        <v>0.11575719581902547</v>
      </c>
    </row>
    <row r="31" spans="1:13" s="11" customFormat="1" x14ac:dyDescent="0.35">
      <c r="A31" s="8">
        <v>8</v>
      </c>
      <c r="B31" s="14" t="s">
        <v>27</v>
      </c>
      <c r="C31" s="27">
        <v>258</v>
      </c>
      <c r="D31" s="27">
        <v>24</v>
      </c>
      <c r="E31" s="10">
        <f t="shared" si="0"/>
        <v>9.3023255813953494</v>
      </c>
      <c r="F31" s="10">
        <v>3.7623963532665914</v>
      </c>
      <c r="G31" s="10">
        <v>0.20894272119611051</v>
      </c>
      <c r="H31" s="27">
        <v>1</v>
      </c>
      <c r="I31" s="10">
        <v>8.1699346405228759E-2</v>
      </c>
      <c r="J31" s="10">
        <v>3.9083333333333337</v>
      </c>
      <c r="K31" s="10">
        <v>0.18957188610128833</v>
      </c>
      <c r="L31" s="10">
        <v>4.041666666666667</v>
      </c>
      <c r="M31" s="10">
        <v>8.7400737347512747E-2</v>
      </c>
    </row>
    <row r="32" spans="1:13" s="11" customFormat="1" x14ac:dyDescent="0.35">
      <c r="A32" s="8">
        <v>9</v>
      </c>
      <c r="B32" s="14" t="s">
        <v>28</v>
      </c>
      <c r="C32" s="27">
        <v>170</v>
      </c>
      <c r="D32" s="27">
        <v>60</v>
      </c>
      <c r="E32" s="10">
        <f t="shared" si="0"/>
        <v>35.294117647058826</v>
      </c>
      <c r="F32" s="10">
        <v>3.8390440308296854</v>
      </c>
      <c r="G32" s="10">
        <v>0.20294460323065625</v>
      </c>
      <c r="H32" s="27">
        <v>10</v>
      </c>
      <c r="I32" s="10">
        <v>0.32679738562091504</v>
      </c>
      <c r="J32" s="10">
        <v>3.7633333333333332</v>
      </c>
      <c r="K32" s="10">
        <v>0.19944367068868799</v>
      </c>
      <c r="L32" s="10">
        <v>4.094444444444445</v>
      </c>
      <c r="M32" s="10">
        <v>0.20511965794158793</v>
      </c>
    </row>
    <row r="33" spans="1:13" s="11" customFormat="1" x14ac:dyDescent="0.35">
      <c r="A33" s="8">
        <v>10</v>
      </c>
      <c r="B33" s="14" t="s">
        <v>29</v>
      </c>
      <c r="C33" s="27">
        <v>170</v>
      </c>
      <c r="D33" s="27">
        <v>13</v>
      </c>
      <c r="E33" s="10">
        <f t="shared" si="0"/>
        <v>7.6470588235294121</v>
      </c>
      <c r="F33" s="10">
        <v>4.0385221532280351</v>
      </c>
      <c r="G33" s="10">
        <v>0.25</v>
      </c>
      <c r="H33" s="27">
        <v>0</v>
      </c>
      <c r="I33" s="10">
        <v>0</v>
      </c>
      <c r="J33" s="10">
        <v>4.1538461538461542</v>
      </c>
      <c r="K33" s="10">
        <v>0.22426738057097306</v>
      </c>
      <c r="L33" s="10">
        <v>3.858974358974359</v>
      </c>
      <c r="M33" s="10">
        <v>0.22514514275400213</v>
      </c>
    </row>
    <row r="34" spans="1:13" s="11" customFormat="1" x14ac:dyDescent="0.35">
      <c r="A34" s="8">
        <v>11</v>
      </c>
      <c r="B34" s="14" t="s">
        <v>30</v>
      </c>
      <c r="C34" s="27">
        <v>90</v>
      </c>
      <c r="D34" s="27">
        <v>24</v>
      </c>
      <c r="E34" s="10">
        <f t="shared" si="0"/>
        <v>26.666666666666668</v>
      </c>
      <c r="F34" s="10">
        <v>4.0135788253825293</v>
      </c>
      <c r="G34" s="10">
        <v>0.10857892452472127</v>
      </c>
      <c r="H34" s="27">
        <v>2</v>
      </c>
      <c r="I34" s="10">
        <v>0.16339869281045752</v>
      </c>
      <c r="J34" s="10">
        <v>4.2249999999999996</v>
      </c>
      <c r="K34" s="10">
        <v>0.1369306393762916</v>
      </c>
      <c r="L34" s="10">
        <v>3.9930555555555549</v>
      </c>
      <c r="M34" s="10">
        <v>0.1354433734348319</v>
      </c>
    </row>
    <row r="35" spans="1:13" s="11" customFormat="1" x14ac:dyDescent="0.35">
      <c r="A35" s="8">
        <v>12</v>
      </c>
      <c r="B35" s="14" t="s">
        <v>31</v>
      </c>
      <c r="C35" s="27">
        <v>473</v>
      </c>
      <c r="D35" s="27">
        <v>20</v>
      </c>
      <c r="E35" s="10">
        <f t="shared" si="0"/>
        <v>4.2283298097251585</v>
      </c>
      <c r="F35" s="10">
        <v>3.9356348501859331</v>
      </c>
      <c r="G35" s="10">
        <v>0.25626628912132576</v>
      </c>
      <c r="H35" s="27">
        <v>0</v>
      </c>
      <c r="I35" s="10">
        <v>0</v>
      </c>
      <c r="J35" s="10">
        <v>4.2099999999999991</v>
      </c>
      <c r="K35" s="10">
        <v>0.19170289512680763</v>
      </c>
      <c r="L35" s="10">
        <v>3.9999999999999996</v>
      </c>
      <c r="M35" s="10">
        <v>0.17029386365926408</v>
      </c>
    </row>
    <row r="36" spans="1:13" s="11" customFormat="1" x14ac:dyDescent="0.35">
      <c r="A36" s="8">
        <v>13</v>
      </c>
      <c r="B36" s="14" t="s">
        <v>32</v>
      </c>
      <c r="C36" s="27">
        <v>11</v>
      </c>
      <c r="D36" s="27">
        <v>7</v>
      </c>
      <c r="E36" s="10">
        <f t="shared" si="0"/>
        <v>63.636363636363633</v>
      </c>
      <c r="F36" s="10">
        <v>4.49</v>
      </c>
      <c r="G36" s="10">
        <v>0.31497039417435579</v>
      </c>
      <c r="H36" s="27">
        <v>0</v>
      </c>
      <c r="I36" s="10">
        <v>0</v>
      </c>
      <c r="J36" s="10">
        <v>4.5714285714285712</v>
      </c>
      <c r="K36" s="10">
        <v>0.2182178902359922</v>
      </c>
      <c r="L36" s="10">
        <v>4.6857142857142859</v>
      </c>
      <c r="M36" s="10">
        <v>6.3887656499994158E-2</v>
      </c>
    </row>
    <row r="37" spans="1:13" s="11" customFormat="1" x14ac:dyDescent="0.35">
      <c r="A37" s="8">
        <v>14</v>
      </c>
      <c r="B37" s="14" t="s">
        <v>33</v>
      </c>
      <c r="C37" s="27">
        <v>5</v>
      </c>
      <c r="D37" s="27">
        <v>1</v>
      </c>
      <c r="E37" s="10">
        <f t="shared" si="0"/>
        <v>20</v>
      </c>
      <c r="F37" s="10">
        <v>5</v>
      </c>
      <c r="G37" s="10" t="s">
        <v>34</v>
      </c>
      <c r="H37" s="27">
        <v>0</v>
      </c>
      <c r="I37" s="10">
        <v>0</v>
      </c>
      <c r="J37" s="10">
        <v>5</v>
      </c>
      <c r="K37" s="10">
        <v>0</v>
      </c>
      <c r="L37" s="10">
        <v>5</v>
      </c>
      <c r="M37" s="10">
        <v>0</v>
      </c>
    </row>
    <row r="38" spans="1:13" s="11" customFormat="1" x14ac:dyDescent="0.35">
      <c r="A38" s="8">
        <v>15</v>
      </c>
      <c r="B38" s="14" t="s">
        <v>35</v>
      </c>
      <c r="C38" s="27">
        <v>10</v>
      </c>
      <c r="D38" s="27">
        <v>2</v>
      </c>
      <c r="E38" s="10">
        <f t="shared" si="0"/>
        <v>20</v>
      </c>
      <c r="F38" s="10">
        <v>4.1399999999999997</v>
      </c>
      <c r="G38" s="10">
        <v>0.65211131675137846</v>
      </c>
      <c r="H38" s="27">
        <v>1</v>
      </c>
      <c r="I38" s="10">
        <v>1.1627906976744187</v>
      </c>
      <c r="J38" s="10">
        <v>4.1428571428571432</v>
      </c>
      <c r="K38" s="10">
        <v>0.37796447300922725</v>
      </c>
      <c r="L38" s="10">
        <v>5</v>
      </c>
      <c r="M38" s="10">
        <v>0</v>
      </c>
    </row>
    <row r="39" spans="1:13" s="7" customFormat="1" x14ac:dyDescent="0.35">
      <c r="A39" s="4"/>
      <c r="B39" s="5" t="s">
        <v>36</v>
      </c>
      <c r="C39" s="25">
        <f>SUM(C42:C46)</f>
        <v>811</v>
      </c>
      <c r="D39" s="29">
        <v>327</v>
      </c>
      <c r="E39" s="13">
        <f t="shared" si="0"/>
        <v>40.32059186189889</v>
      </c>
      <c r="F39" s="13"/>
      <c r="G39" s="13"/>
      <c r="H39" s="25"/>
      <c r="I39" s="13"/>
      <c r="J39" s="25"/>
      <c r="K39" s="25"/>
      <c r="L39" s="25"/>
      <c r="M39" s="25"/>
    </row>
    <row r="40" spans="1:13" s="7" customFormat="1" x14ac:dyDescent="0.35">
      <c r="A40" s="4"/>
      <c r="B40" s="6" t="s">
        <v>113</v>
      </c>
      <c r="C40" s="25">
        <f>SUM(C42:C45)</f>
        <v>789</v>
      </c>
      <c r="D40" s="25">
        <f>SUM(D42:D45)</f>
        <v>321</v>
      </c>
      <c r="E40" s="13">
        <f t="shared" si="0"/>
        <v>40.684410646387832</v>
      </c>
      <c r="F40" s="43">
        <v>4.0095975776386137</v>
      </c>
      <c r="G40" s="43">
        <v>0.13102814554204351</v>
      </c>
      <c r="H40" s="25">
        <v>34</v>
      </c>
      <c r="I40" s="13">
        <v>0.21183800623052959</v>
      </c>
      <c r="J40" s="13">
        <v>4.1194184839044672</v>
      </c>
      <c r="K40" s="13">
        <v>0.10538009627264025</v>
      </c>
      <c r="L40" s="13">
        <v>4.1171339563862901</v>
      </c>
      <c r="M40" s="13">
        <v>1.5356707219773115E-2</v>
      </c>
    </row>
    <row r="41" spans="1:13" s="7" customFormat="1" x14ac:dyDescent="0.35">
      <c r="A41" s="4"/>
      <c r="B41" s="6" t="s">
        <v>114</v>
      </c>
      <c r="C41" s="25">
        <v>22</v>
      </c>
      <c r="D41" s="25">
        <v>6</v>
      </c>
      <c r="E41" s="13">
        <f t="shared" ref="E41" si="2">D41/C41*100</f>
        <v>27.27272727272727</v>
      </c>
      <c r="F41" s="13">
        <v>4.3360465116279077</v>
      </c>
      <c r="G41" s="13">
        <v>0.23270693222093544</v>
      </c>
      <c r="H41" s="25">
        <v>0</v>
      </c>
      <c r="I41" s="13">
        <v>0</v>
      </c>
      <c r="J41" s="13">
        <v>4.1428571428571441</v>
      </c>
      <c r="K41" s="13">
        <v>0.17817416127494992</v>
      </c>
      <c r="L41" s="13">
        <v>4.7</v>
      </c>
      <c r="M41" s="13">
        <v>0.13944333775567919</v>
      </c>
    </row>
    <row r="42" spans="1:13" s="11" customFormat="1" x14ac:dyDescent="0.35">
      <c r="A42" s="8">
        <v>1</v>
      </c>
      <c r="B42" s="9" t="s">
        <v>37</v>
      </c>
      <c r="C42" s="27">
        <v>126</v>
      </c>
      <c r="D42" s="27">
        <v>78</v>
      </c>
      <c r="E42" s="10">
        <f t="shared" si="0"/>
        <v>61.904761904761905</v>
      </c>
      <c r="F42" s="10">
        <v>3.9282898844123184</v>
      </c>
      <c r="G42" s="10">
        <v>0.10699716376360305</v>
      </c>
      <c r="H42" s="27">
        <v>8</v>
      </c>
      <c r="I42" s="10">
        <v>0.20110608345902461</v>
      </c>
      <c r="J42" s="10">
        <v>3.9230769230769225</v>
      </c>
      <c r="K42" s="10">
        <v>0.1242994835234959</v>
      </c>
      <c r="L42" s="10">
        <v>4.0726495726495715</v>
      </c>
      <c r="M42" s="10">
        <v>8.0948789692659992E-2</v>
      </c>
    </row>
    <row r="43" spans="1:13" s="11" customFormat="1" x14ac:dyDescent="0.35">
      <c r="A43" s="8">
        <v>2</v>
      </c>
      <c r="B43" s="9" t="s">
        <v>38</v>
      </c>
      <c r="C43" s="27">
        <v>144</v>
      </c>
      <c r="D43" s="27">
        <v>54</v>
      </c>
      <c r="E43" s="10">
        <f t="shared" si="0"/>
        <v>37.5</v>
      </c>
      <c r="F43" s="10">
        <v>3.9107799077019085</v>
      </c>
      <c r="G43" s="10">
        <v>0.17569430561920041</v>
      </c>
      <c r="H43" s="27">
        <v>11</v>
      </c>
      <c r="I43" s="10">
        <v>0.39941902687000724</v>
      </c>
      <c r="J43" s="10">
        <v>4.1259259259259249</v>
      </c>
      <c r="K43" s="10">
        <v>0.14780051806840511</v>
      </c>
      <c r="L43" s="10">
        <v>4.0370370370370363</v>
      </c>
      <c r="M43" s="10">
        <v>4.2228719448116528E-2</v>
      </c>
    </row>
    <row r="44" spans="1:13" s="11" customFormat="1" x14ac:dyDescent="0.35">
      <c r="A44" s="8">
        <v>3</v>
      </c>
      <c r="B44" s="9" t="s">
        <v>39</v>
      </c>
      <c r="C44" s="27">
        <v>215</v>
      </c>
      <c r="D44" s="27">
        <v>78</v>
      </c>
      <c r="E44" s="10">
        <f t="shared" si="0"/>
        <v>36.279069767441861</v>
      </c>
      <c r="F44" s="10">
        <v>3.9965618414091013</v>
      </c>
      <c r="G44" s="10">
        <v>0.16572958168087434</v>
      </c>
      <c r="H44" s="27">
        <v>12</v>
      </c>
      <c r="I44" s="10">
        <v>0.30165912518853699</v>
      </c>
      <c r="J44" s="10">
        <v>4.0333333333333332</v>
      </c>
      <c r="K44" s="10">
        <v>0.16532994524746331</v>
      </c>
      <c r="L44" s="10">
        <v>4.2735042735042734</v>
      </c>
      <c r="M44" s="10">
        <v>8.1756950725251382E-2</v>
      </c>
    </row>
    <row r="45" spans="1:13" s="11" customFormat="1" x14ac:dyDescent="0.35">
      <c r="A45" s="8">
        <v>4</v>
      </c>
      <c r="B45" s="9" t="s">
        <v>40</v>
      </c>
      <c r="C45" s="27">
        <v>304</v>
      </c>
      <c r="D45" s="27">
        <v>111</v>
      </c>
      <c r="E45" s="10">
        <f t="shared" si="0"/>
        <v>36.513157894736842</v>
      </c>
      <c r="F45" s="10">
        <v>4.1297481558547782</v>
      </c>
      <c r="G45" s="10">
        <v>0.12635243237912899</v>
      </c>
      <c r="H45" s="27">
        <v>3</v>
      </c>
      <c r="I45" s="10">
        <v>5.2994170641229466E-2</v>
      </c>
      <c r="J45" s="10">
        <v>4.3081081081081081</v>
      </c>
      <c r="K45" s="10">
        <v>8.0427798633029901E-2</v>
      </c>
      <c r="L45" s="10">
        <v>4.0840840840840835</v>
      </c>
      <c r="M45" s="10">
        <v>0.11574619200970898</v>
      </c>
    </row>
    <row r="46" spans="1:13" s="11" customFormat="1" x14ac:dyDescent="0.35">
      <c r="A46" s="8">
        <v>5</v>
      </c>
      <c r="B46" s="9" t="s">
        <v>41</v>
      </c>
      <c r="C46" s="27">
        <v>22</v>
      </c>
      <c r="D46" s="27">
        <v>6</v>
      </c>
      <c r="E46" s="10">
        <f t="shared" si="0"/>
        <v>27.27272727272727</v>
      </c>
      <c r="F46" s="10">
        <v>4.3360465116279077</v>
      </c>
      <c r="G46" s="10">
        <v>0.24</v>
      </c>
      <c r="H46" s="27">
        <v>0</v>
      </c>
      <c r="I46" s="10">
        <v>0</v>
      </c>
      <c r="J46" s="10">
        <v>4.1428571428571441</v>
      </c>
      <c r="K46" s="10">
        <v>0.17817416127494992</v>
      </c>
      <c r="L46" s="10">
        <v>4.7</v>
      </c>
      <c r="M46" s="10">
        <v>0.13944333775567919</v>
      </c>
    </row>
    <row r="47" spans="1:13" s="7" customFormat="1" x14ac:dyDescent="0.35">
      <c r="A47" s="4"/>
      <c r="B47" s="5" t="s">
        <v>42</v>
      </c>
      <c r="C47" s="25">
        <f>SUM(C50:C67)</f>
        <v>679</v>
      </c>
      <c r="D47" s="29">
        <v>363</v>
      </c>
      <c r="E47" s="13">
        <f t="shared" ref="E47:E86" si="3">D47/C47*100</f>
        <v>53.460972017673051</v>
      </c>
      <c r="F47" s="13"/>
      <c r="G47" s="13"/>
      <c r="H47" s="25"/>
      <c r="I47" s="13"/>
      <c r="J47" s="25"/>
      <c r="K47" s="25"/>
      <c r="L47" s="25"/>
      <c r="M47" s="25"/>
    </row>
    <row r="48" spans="1:13" s="7" customFormat="1" x14ac:dyDescent="0.35">
      <c r="A48" s="4"/>
      <c r="B48" s="6" t="s">
        <v>113</v>
      </c>
      <c r="C48" s="25">
        <f>SUM(C50:C60)</f>
        <v>651</v>
      </c>
      <c r="D48" s="25">
        <f>SUM(D50:D60)</f>
        <v>347</v>
      </c>
      <c r="E48" s="13">
        <f t="shared" si="3"/>
        <v>53.302611367127497</v>
      </c>
      <c r="F48" s="43">
        <v>4.1130378430998764</v>
      </c>
      <c r="G48" s="43">
        <v>9.9450450304200883E-2</v>
      </c>
      <c r="H48" s="25">
        <v>80</v>
      </c>
      <c r="I48" s="13">
        <v>0.46109510086455335</v>
      </c>
      <c r="J48" s="13">
        <v>4.1753121998078777</v>
      </c>
      <c r="K48" s="13">
        <v>8.1376604265417998E-2</v>
      </c>
      <c r="L48" s="13">
        <v>4.187896253602303</v>
      </c>
      <c r="M48" s="13">
        <v>3.1265023297098148E-2</v>
      </c>
    </row>
    <row r="49" spans="1:13" s="7" customFormat="1" x14ac:dyDescent="0.35">
      <c r="A49" s="4"/>
      <c r="B49" s="6" t="s">
        <v>114</v>
      </c>
      <c r="C49" s="25">
        <f>SUM(C61:C67)</f>
        <v>28</v>
      </c>
      <c r="D49" s="25">
        <f>SUM(D61:D67)</f>
        <v>16</v>
      </c>
      <c r="E49" s="13">
        <f t="shared" si="3"/>
        <v>57.142857142857139</v>
      </c>
      <c r="F49" s="13">
        <v>4.352919501133786</v>
      </c>
      <c r="G49" s="13">
        <v>0.22705101028832486</v>
      </c>
      <c r="H49" s="25">
        <v>1</v>
      </c>
      <c r="I49" s="13">
        <v>0.14880952380952381</v>
      </c>
      <c r="J49" s="13">
        <v>4.1607142857142856</v>
      </c>
      <c r="K49" s="13">
        <v>0.16079693641952467</v>
      </c>
      <c r="L49" s="13">
        <v>4.4124999999999996</v>
      </c>
      <c r="M49" s="13">
        <v>3.4232659844072394E-2</v>
      </c>
    </row>
    <row r="50" spans="1:13" s="11" customFormat="1" x14ac:dyDescent="0.35">
      <c r="A50" s="8">
        <v>1</v>
      </c>
      <c r="B50" s="9" t="s">
        <v>43</v>
      </c>
      <c r="C50" s="27">
        <v>157</v>
      </c>
      <c r="D50" s="27">
        <v>61</v>
      </c>
      <c r="E50" s="10">
        <f t="shared" si="3"/>
        <v>38.853503184713375</v>
      </c>
      <c r="F50" s="10">
        <v>4.1490658438833732</v>
      </c>
      <c r="G50" s="10">
        <v>8.5687340911512838E-2</v>
      </c>
      <c r="H50" s="27">
        <v>16</v>
      </c>
      <c r="I50" s="10">
        <v>0.28263557675322382</v>
      </c>
      <c r="J50" s="10">
        <v>4.2131147540983598</v>
      </c>
      <c r="K50" s="10">
        <v>8.439041099169714E-2</v>
      </c>
      <c r="L50" s="10">
        <v>4.2213114754098351</v>
      </c>
      <c r="M50" s="10">
        <v>4.6076948598541029E-2</v>
      </c>
    </row>
    <row r="51" spans="1:13" s="11" customFormat="1" x14ac:dyDescent="0.35">
      <c r="A51" s="8">
        <v>2</v>
      </c>
      <c r="B51" s="9" t="s">
        <v>44</v>
      </c>
      <c r="C51" s="27">
        <v>65</v>
      </c>
      <c r="D51" s="27">
        <v>33</v>
      </c>
      <c r="E51" s="10">
        <f t="shared" si="3"/>
        <v>50.769230769230766</v>
      </c>
      <c r="F51" s="10">
        <v>4.2021254966071107</v>
      </c>
      <c r="G51" s="10">
        <v>0.15574842242556397</v>
      </c>
      <c r="H51" s="27">
        <v>1</v>
      </c>
      <c r="I51" s="10">
        <v>5.9417706476530011E-2</v>
      </c>
      <c r="J51" s="10">
        <v>4.333333333333333</v>
      </c>
      <c r="K51" s="10">
        <v>0.18307645414537255</v>
      </c>
      <c r="L51" s="10">
        <v>4.3282828282828278</v>
      </c>
      <c r="M51" s="10">
        <v>7.2769348098295175E-2</v>
      </c>
    </row>
    <row r="52" spans="1:13" s="11" customFormat="1" x14ac:dyDescent="0.35">
      <c r="A52" s="8">
        <v>3</v>
      </c>
      <c r="B52" s="9" t="s">
        <v>45</v>
      </c>
      <c r="C52" s="27">
        <v>11</v>
      </c>
      <c r="D52" s="27">
        <v>7</v>
      </c>
      <c r="E52" s="10">
        <f t="shared" si="3"/>
        <v>63.636363636363633</v>
      </c>
      <c r="F52" s="10">
        <v>4.2348272642390281</v>
      </c>
      <c r="G52" s="10">
        <v>0.21</v>
      </c>
      <c r="H52" s="27">
        <v>0</v>
      </c>
      <c r="I52" s="10">
        <v>0</v>
      </c>
      <c r="J52" s="10">
        <v>4.3428571428571434</v>
      </c>
      <c r="K52" s="10">
        <v>0.162882203585591</v>
      </c>
      <c r="L52" s="10">
        <v>4.2142857142857144</v>
      </c>
      <c r="M52" s="10">
        <v>0.17496355305594141</v>
      </c>
    </row>
    <row r="53" spans="1:13" s="11" customFormat="1" x14ac:dyDescent="0.35">
      <c r="A53" s="8">
        <v>4</v>
      </c>
      <c r="B53" s="9" t="s">
        <v>46</v>
      </c>
      <c r="C53" s="27">
        <v>53</v>
      </c>
      <c r="D53" s="27">
        <v>43</v>
      </c>
      <c r="E53" s="10">
        <f t="shared" si="3"/>
        <v>81.132075471698116</v>
      </c>
      <c r="F53" s="10">
        <v>4.1120561383940997</v>
      </c>
      <c r="G53" s="10">
        <v>0.15174709288816768</v>
      </c>
      <c r="H53" s="27">
        <v>5</v>
      </c>
      <c r="I53" s="10">
        <v>0.23255813953488372</v>
      </c>
      <c r="J53" s="10">
        <v>4.2325581395348832</v>
      </c>
      <c r="K53" s="10">
        <v>0.12415207269803871</v>
      </c>
      <c r="L53" s="10">
        <v>4.1589147286821699</v>
      </c>
      <c r="M53" s="10">
        <v>8.996924739506465E-2</v>
      </c>
    </row>
    <row r="54" spans="1:13" s="11" customFormat="1" x14ac:dyDescent="0.35">
      <c r="A54" s="8">
        <v>5</v>
      </c>
      <c r="B54" s="9" t="s">
        <v>47</v>
      </c>
      <c r="C54" s="27">
        <v>104</v>
      </c>
      <c r="D54" s="27">
        <v>32</v>
      </c>
      <c r="E54" s="10">
        <f t="shared" si="3"/>
        <v>30.76923076923077</v>
      </c>
      <c r="F54" s="10">
        <v>3.9378156879074293</v>
      </c>
      <c r="G54" s="10">
        <v>0.12981131755323</v>
      </c>
      <c r="H54" s="27">
        <v>17</v>
      </c>
      <c r="I54" s="10">
        <v>1.0416666666666665</v>
      </c>
      <c r="J54" s="10">
        <v>4.0062499999999996</v>
      </c>
      <c r="K54" s="10">
        <v>0.10222142021122568</v>
      </c>
      <c r="L54" s="10">
        <v>4.15625</v>
      </c>
      <c r="M54" s="10">
        <v>9.6824583655184912E-2</v>
      </c>
    </row>
    <row r="55" spans="1:13" s="11" customFormat="1" x14ac:dyDescent="0.35">
      <c r="A55" s="8">
        <v>6</v>
      </c>
      <c r="B55" s="9" t="s">
        <v>48</v>
      </c>
      <c r="C55" s="27">
        <v>55</v>
      </c>
      <c r="D55" s="27">
        <v>22</v>
      </c>
      <c r="E55" s="10">
        <f t="shared" si="3"/>
        <v>40</v>
      </c>
      <c r="F55" s="10">
        <v>4.1625792794523448</v>
      </c>
      <c r="G55" s="10">
        <v>0.14998013829271589</v>
      </c>
      <c r="H55" s="27">
        <v>2</v>
      </c>
      <c r="I55" s="10">
        <v>0.17825311942959002</v>
      </c>
      <c r="J55" s="10">
        <v>4.0636363636363644</v>
      </c>
      <c r="K55" s="10">
        <v>0.10464422212019409</v>
      </c>
      <c r="L55" s="10">
        <v>4.1515151515151514</v>
      </c>
      <c r="M55" s="10">
        <v>9.3890505362603932E-2</v>
      </c>
    </row>
    <row r="56" spans="1:13" s="11" customFormat="1" x14ac:dyDescent="0.35">
      <c r="A56" s="8">
        <v>7</v>
      </c>
      <c r="B56" s="9" t="s">
        <v>49</v>
      </c>
      <c r="C56" s="27">
        <v>15</v>
      </c>
      <c r="D56" s="27">
        <v>14</v>
      </c>
      <c r="E56" s="10">
        <f t="shared" si="3"/>
        <v>93.333333333333329</v>
      </c>
      <c r="F56" s="10">
        <v>4.6132514544279246</v>
      </c>
      <c r="G56" s="10">
        <v>0.12372072819629855</v>
      </c>
      <c r="H56" s="27">
        <v>0</v>
      </c>
      <c r="I56" s="10">
        <v>0</v>
      </c>
      <c r="J56" s="10">
        <v>4.6857142857142851</v>
      </c>
      <c r="K56" s="10">
        <v>6.3887656499994103E-2</v>
      </c>
      <c r="L56" s="10">
        <v>4.2619047619047619</v>
      </c>
      <c r="M56" s="10">
        <v>0.22436607598837638</v>
      </c>
    </row>
    <row r="57" spans="1:13" s="11" customFormat="1" x14ac:dyDescent="0.35">
      <c r="A57" s="8">
        <v>8</v>
      </c>
      <c r="B57" s="9" t="s">
        <v>50</v>
      </c>
      <c r="C57" s="27">
        <v>88</v>
      </c>
      <c r="D57" s="27">
        <v>62</v>
      </c>
      <c r="E57" s="10">
        <f t="shared" si="3"/>
        <v>70.454545454545453</v>
      </c>
      <c r="F57" s="10">
        <v>4.0584204411820863</v>
      </c>
      <c r="G57" s="10">
        <v>0.11059311495776454</v>
      </c>
      <c r="H57" s="27">
        <v>33</v>
      </c>
      <c r="I57" s="10">
        <v>1.064516129032258</v>
      </c>
      <c r="J57" s="10">
        <v>4.0193548387096776</v>
      </c>
      <c r="K57" s="10">
        <v>8.1766399068622556E-2</v>
      </c>
      <c r="L57" s="10">
        <v>4.086021505376344</v>
      </c>
      <c r="M57" s="10">
        <v>6.4246749446407972E-2</v>
      </c>
    </row>
    <row r="58" spans="1:13" s="11" customFormat="1" x14ac:dyDescent="0.35">
      <c r="A58" s="8">
        <v>9</v>
      </c>
      <c r="B58" s="9" t="s">
        <v>51</v>
      </c>
      <c r="C58" s="27">
        <v>44</v>
      </c>
      <c r="D58" s="27">
        <v>23</v>
      </c>
      <c r="E58" s="10">
        <f t="shared" si="3"/>
        <v>52.272727272727273</v>
      </c>
      <c r="F58" s="10">
        <v>4.0690033325583199</v>
      </c>
      <c r="G58" s="10">
        <v>0.2154142451034009</v>
      </c>
      <c r="H58" s="27">
        <v>0</v>
      </c>
      <c r="I58" s="10">
        <v>0</v>
      </c>
      <c r="J58" s="10">
        <v>4.2086956521739127</v>
      </c>
      <c r="K58" s="10">
        <v>0.15796436630073796</v>
      </c>
      <c r="L58" s="10">
        <v>4.2173913043478253</v>
      </c>
      <c r="M58" s="10">
        <v>7.2753045785571901E-2</v>
      </c>
    </row>
    <row r="59" spans="1:13" s="11" customFormat="1" x14ac:dyDescent="0.35">
      <c r="A59" s="8">
        <v>10</v>
      </c>
      <c r="B59" s="9" t="s">
        <v>52</v>
      </c>
      <c r="C59" s="27">
        <v>56</v>
      </c>
      <c r="D59" s="27">
        <v>47</v>
      </c>
      <c r="E59" s="10">
        <f t="shared" si="3"/>
        <v>83.928571428571431</v>
      </c>
      <c r="F59" s="10">
        <v>4.0580795247168764</v>
      </c>
      <c r="G59" s="10">
        <v>8.9504201949201112E-2</v>
      </c>
      <c r="H59" s="27">
        <v>6</v>
      </c>
      <c r="I59" s="10">
        <v>0.25531914893617019</v>
      </c>
      <c r="J59" s="10">
        <v>4.085106382978724</v>
      </c>
      <c r="K59" s="10">
        <v>0.10092375511175676</v>
      </c>
      <c r="L59" s="10">
        <v>4.2553191489361692</v>
      </c>
      <c r="M59" s="10">
        <v>5.2116803037940453E-2</v>
      </c>
    </row>
    <row r="60" spans="1:13" s="11" customFormat="1" x14ac:dyDescent="0.35">
      <c r="A60" s="8">
        <v>11</v>
      </c>
      <c r="B60" s="9" t="s">
        <v>53</v>
      </c>
      <c r="C60" s="27">
        <v>3</v>
      </c>
      <c r="D60" s="27">
        <v>3</v>
      </c>
      <c r="E60" s="10">
        <f t="shared" si="3"/>
        <v>100</v>
      </c>
      <c r="F60" s="10">
        <v>3.75</v>
      </c>
      <c r="G60" s="10">
        <v>0.38487187693541408</v>
      </c>
      <c r="H60" s="27">
        <v>0</v>
      </c>
      <c r="I60" s="10">
        <v>0</v>
      </c>
      <c r="J60" s="10">
        <v>3.8</v>
      </c>
      <c r="K60" s="10">
        <v>0.18257418583505547</v>
      </c>
      <c r="L60" s="10">
        <v>4.2222222222222214</v>
      </c>
      <c r="M60" s="10">
        <v>0.27216552697590862</v>
      </c>
    </row>
    <row r="61" spans="1:13" s="11" customFormat="1" x14ac:dyDescent="0.35">
      <c r="A61" s="8">
        <v>12</v>
      </c>
      <c r="B61" s="9" t="s">
        <v>54</v>
      </c>
      <c r="C61" s="27">
        <v>7</v>
      </c>
      <c r="D61" s="27">
        <v>6</v>
      </c>
      <c r="E61" s="10">
        <f t="shared" si="3"/>
        <v>85.714285714285708</v>
      </c>
      <c r="F61" s="10">
        <v>4.1945736434108518</v>
      </c>
      <c r="G61" s="10">
        <v>0.33664468202289044</v>
      </c>
      <c r="H61" s="27">
        <v>0</v>
      </c>
      <c r="I61" s="10">
        <v>0</v>
      </c>
      <c r="J61" s="10">
        <v>4.0714285714285721</v>
      </c>
      <c r="K61" s="10">
        <v>0.21206967009345071</v>
      </c>
      <c r="L61" s="10">
        <v>4.5333333333333332</v>
      </c>
      <c r="M61" s="10">
        <v>7.4535599249992729E-2</v>
      </c>
    </row>
    <row r="62" spans="1:13" s="11" customFormat="1" x14ac:dyDescent="0.35">
      <c r="A62" s="8">
        <v>13</v>
      </c>
      <c r="B62" s="9" t="s">
        <v>55</v>
      </c>
      <c r="C62" s="27">
        <v>3</v>
      </c>
      <c r="D62" s="27">
        <v>2</v>
      </c>
      <c r="E62" s="10">
        <f t="shared" si="3"/>
        <v>66.666666666666657</v>
      </c>
      <c r="F62" s="10">
        <v>4.058139534883721</v>
      </c>
      <c r="G62" s="10">
        <v>0.28000000000000003</v>
      </c>
      <c r="H62" s="27">
        <v>0</v>
      </c>
      <c r="I62" s="10">
        <v>0</v>
      </c>
      <c r="J62" s="10">
        <v>3.7142857142857144</v>
      </c>
      <c r="K62" s="10">
        <v>0.2672612419124244</v>
      </c>
      <c r="L62" s="10">
        <v>4.7</v>
      </c>
      <c r="M62" s="10">
        <v>0.27386127875258309</v>
      </c>
    </row>
    <row r="63" spans="1:13" s="11" customFormat="1" x14ac:dyDescent="0.35">
      <c r="A63" s="8">
        <v>14</v>
      </c>
      <c r="B63" s="9" t="s">
        <v>56</v>
      </c>
      <c r="C63" s="27">
        <v>2</v>
      </c>
      <c r="D63" s="27">
        <v>1</v>
      </c>
      <c r="E63" s="10">
        <f t="shared" si="3"/>
        <v>50</v>
      </c>
      <c r="F63" s="10">
        <v>3.04</v>
      </c>
      <c r="G63" s="10">
        <v>0.69</v>
      </c>
      <c r="H63" s="27">
        <v>1</v>
      </c>
      <c r="I63" s="10">
        <v>2.3255813953488373</v>
      </c>
      <c r="J63" s="10">
        <v>1.4285714285714286</v>
      </c>
      <c r="K63" s="10">
        <v>0.78679579246944309</v>
      </c>
      <c r="L63" s="10">
        <v>3</v>
      </c>
      <c r="M63" s="10">
        <v>0</v>
      </c>
    </row>
    <row r="64" spans="1:13" s="11" customFormat="1" x14ac:dyDescent="0.35">
      <c r="A64" s="8">
        <v>15</v>
      </c>
      <c r="B64" s="9" t="s">
        <v>57</v>
      </c>
      <c r="C64" s="27">
        <v>2</v>
      </c>
      <c r="D64" s="27">
        <v>1</v>
      </c>
      <c r="E64" s="10">
        <f t="shared" si="3"/>
        <v>50</v>
      </c>
      <c r="F64" s="10">
        <v>5</v>
      </c>
      <c r="G64" s="10">
        <v>0</v>
      </c>
      <c r="H64" s="27">
        <v>0</v>
      </c>
      <c r="I64" s="10">
        <v>0</v>
      </c>
      <c r="J64" s="10">
        <v>5</v>
      </c>
      <c r="K64" s="10">
        <v>0</v>
      </c>
      <c r="L64" s="10">
        <v>4</v>
      </c>
      <c r="M64" s="10">
        <v>0</v>
      </c>
    </row>
    <row r="65" spans="1:13" s="11" customFormat="1" x14ac:dyDescent="0.35">
      <c r="A65" s="8">
        <v>16</v>
      </c>
      <c r="B65" s="9" t="s">
        <v>58</v>
      </c>
      <c r="C65" s="27">
        <v>1</v>
      </c>
      <c r="D65" s="27">
        <v>1</v>
      </c>
      <c r="E65" s="10">
        <f t="shared" si="3"/>
        <v>100</v>
      </c>
      <c r="F65" s="10">
        <v>4.6744186046511631</v>
      </c>
      <c r="G65" s="10">
        <v>0.47413732351544269</v>
      </c>
      <c r="H65" s="27">
        <v>0</v>
      </c>
      <c r="I65" s="10">
        <v>0</v>
      </c>
      <c r="J65" s="10">
        <v>4.5714285714285712</v>
      </c>
      <c r="K65" s="10">
        <v>0.53452248382485001</v>
      </c>
      <c r="L65" s="10">
        <v>4</v>
      </c>
      <c r="M65" s="10">
        <v>0</v>
      </c>
    </row>
    <row r="66" spans="1:13" s="11" customFormat="1" x14ac:dyDescent="0.35">
      <c r="A66" s="8">
        <v>17</v>
      </c>
      <c r="B66" s="14" t="s">
        <v>59</v>
      </c>
      <c r="C66" s="27">
        <v>10</v>
      </c>
      <c r="D66" s="27">
        <v>4</v>
      </c>
      <c r="E66" s="10">
        <f t="shared" si="3"/>
        <v>40</v>
      </c>
      <c r="F66" s="10">
        <v>4.8333333333333339</v>
      </c>
      <c r="G66" s="10">
        <v>0.29209152729488813</v>
      </c>
      <c r="H66" s="27">
        <v>0</v>
      </c>
      <c r="I66" s="10">
        <v>0</v>
      </c>
      <c r="J66" s="10">
        <v>4.9285714285714288</v>
      </c>
      <c r="K66" s="10">
        <v>0.12198750911856665</v>
      </c>
      <c r="L66" s="10">
        <v>4.75</v>
      </c>
      <c r="M66" s="10">
        <v>0</v>
      </c>
    </row>
    <row r="67" spans="1:13" s="11" customFormat="1" x14ac:dyDescent="0.35">
      <c r="A67" s="8">
        <v>18</v>
      </c>
      <c r="B67" s="9" t="s">
        <v>60</v>
      </c>
      <c r="C67" s="27">
        <v>3</v>
      </c>
      <c r="D67" s="27">
        <v>1</v>
      </c>
      <c r="E67" s="10">
        <f t="shared" si="3"/>
        <v>33.333333333333329</v>
      </c>
      <c r="F67" s="10">
        <v>3.8139534883720931</v>
      </c>
      <c r="G67" s="10">
        <v>0.62700398546194303</v>
      </c>
      <c r="H67" s="27">
        <v>0</v>
      </c>
      <c r="I67" s="10">
        <v>0</v>
      </c>
      <c r="J67" s="10">
        <v>4</v>
      </c>
      <c r="K67" s="10">
        <v>0</v>
      </c>
      <c r="L67" s="10">
        <v>4</v>
      </c>
      <c r="M67" s="10">
        <v>0</v>
      </c>
    </row>
    <row r="68" spans="1:13" s="7" customFormat="1" x14ac:dyDescent="0.35">
      <c r="A68" s="4"/>
      <c r="B68" s="5" t="s">
        <v>61</v>
      </c>
      <c r="C68" s="25">
        <f>SUM(C71:C74)</f>
        <v>136</v>
      </c>
      <c r="D68" s="25">
        <v>85</v>
      </c>
      <c r="E68" s="13">
        <f t="shared" si="3"/>
        <v>62.5</v>
      </c>
      <c r="F68" s="13"/>
      <c r="G68" s="13"/>
      <c r="H68" s="25"/>
      <c r="I68" s="13"/>
      <c r="J68" s="25"/>
      <c r="K68" s="25"/>
      <c r="L68" s="25"/>
      <c r="M68" s="25"/>
    </row>
    <row r="69" spans="1:13" s="7" customFormat="1" x14ac:dyDescent="0.35">
      <c r="A69" s="4"/>
      <c r="B69" s="6" t="s">
        <v>113</v>
      </c>
      <c r="C69" s="25">
        <f>SUM(C71:C72)</f>
        <v>130</v>
      </c>
      <c r="D69" s="25">
        <f>SUM(D71:D72)</f>
        <v>81</v>
      </c>
      <c r="E69" s="13">
        <f t="shared" si="3"/>
        <v>62.307692307692307</v>
      </c>
      <c r="F69" s="43">
        <v>3.8827089198884597</v>
      </c>
      <c r="G69" s="43">
        <v>0.19946611005753126</v>
      </c>
      <c r="H69" s="25">
        <v>44</v>
      </c>
      <c r="I69" s="13">
        <v>1.0864197530864197</v>
      </c>
      <c r="J69" s="13">
        <v>3.9547325102880655</v>
      </c>
      <c r="K69" s="13">
        <v>0.1815556523777998</v>
      </c>
      <c r="L69" s="13">
        <v>4.1654320987654323</v>
      </c>
      <c r="M69" s="13">
        <v>5.0602226004737953E-2</v>
      </c>
    </row>
    <row r="70" spans="1:13" s="7" customFormat="1" x14ac:dyDescent="0.35">
      <c r="A70" s="4"/>
      <c r="B70" s="6" t="s">
        <v>114</v>
      </c>
      <c r="C70" s="25">
        <f>SUM(C73:C74)</f>
        <v>6</v>
      </c>
      <c r="D70" s="25">
        <f>SUM(D73:D74)</f>
        <v>4</v>
      </c>
      <c r="E70" s="13">
        <f t="shared" si="3"/>
        <v>66.666666666666657</v>
      </c>
      <c r="F70" s="13">
        <v>4.0079365079365088</v>
      </c>
      <c r="G70" s="13">
        <v>0.367095796466963</v>
      </c>
      <c r="H70" s="25">
        <v>0</v>
      </c>
      <c r="I70" s="13">
        <v>0</v>
      </c>
      <c r="J70" s="13">
        <v>4.1071428571428568</v>
      </c>
      <c r="K70" s="13">
        <v>0.19669894811736077</v>
      </c>
      <c r="L70" s="13">
        <v>4.75</v>
      </c>
      <c r="M70" s="13">
        <v>0</v>
      </c>
    </row>
    <row r="71" spans="1:13" s="11" customFormat="1" x14ac:dyDescent="0.35">
      <c r="A71" s="8">
        <v>1</v>
      </c>
      <c r="B71" s="9" t="s">
        <v>62</v>
      </c>
      <c r="C71" s="27">
        <v>80</v>
      </c>
      <c r="D71" s="27">
        <v>47</v>
      </c>
      <c r="E71" s="10">
        <f t="shared" si="3"/>
        <v>58.75</v>
      </c>
      <c r="F71" s="10">
        <v>3.8779698052416678</v>
      </c>
      <c r="G71" s="10">
        <v>0.21322139249100475</v>
      </c>
      <c r="H71" s="27">
        <v>38</v>
      </c>
      <c r="I71" s="10">
        <v>1.6170212765957446</v>
      </c>
      <c r="J71" s="10">
        <v>3.9574468085106376</v>
      </c>
      <c r="K71" s="10">
        <v>0.23210025775820686</v>
      </c>
      <c r="L71" s="10">
        <v>4.1879432624113475</v>
      </c>
      <c r="M71" s="10">
        <v>6.3711474273690186E-2</v>
      </c>
    </row>
    <row r="72" spans="1:13" s="11" customFormat="1" x14ac:dyDescent="0.35">
      <c r="A72" s="8">
        <v>2</v>
      </c>
      <c r="B72" s="9" t="s">
        <v>63</v>
      </c>
      <c r="C72" s="27">
        <v>50</v>
      </c>
      <c r="D72" s="27">
        <v>34</v>
      </c>
      <c r="E72" s="10">
        <f t="shared" si="3"/>
        <v>68</v>
      </c>
      <c r="F72" s="10">
        <v>3.8918848555762513</v>
      </c>
      <c r="G72" s="10">
        <v>0.2063496479460942</v>
      </c>
      <c r="H72" s="27">
        <v>6</v>
      </c>
      <c r="I72" s="10">
        <v>0.34602076124567477</v>
      </c>
      <c r="J72" s="10">
        <v>3.9</v>
      </c>
      <c r="K72" s="10">
        <v>0.1618983405237982</v>
      </c>
      <c r="L72" s="10">
        <v>4.0931372549019605</v>
      </c>
      <c r="M72" s="10">
        <v>7.7630717234624294E-2</v>
      </c>
    </row>
    <row r="73" spans="1:13" s="11" customFormat="1" x14ac:dyDescent="0.35">
      <c r="A73" s="8">
        <v>3</v>
      </c>
      <c r="B73" s="9" t="s">
        <v>64</v>
      </c>
      <c r="C73" s="27">
        <v>4</v>
      </c>
      <c r="D73" s="27">
        <v>2</v>
      </c>
      <c r="E73" s="10">
        <f t="shared" si="3"/>
        <v>50</v>
      </c>
      <c r="F73" s="10">
        <v>3.975609756097561</v>
      </c>
      <c r="G73" s="10">
        <v>0.24877749878644367</v>
      </c>
      <c r="H73" s="27">
        <v>0</v>
      </c>
      <c r="I73" s="10">
        <v>0</v>
      </c>
      <c r="J73" s="10">
        <v>4.0714285714285712</v>
      </c>
      <c r="K73" s="10">
        <v>0.1889822365046136</v>
      </c>
      <c r="L73" s="10">
        <v>4.5</v>
      </c>
      <c r="M73" s="10">
        <v>0</v>
      </c>
    </row>
    <row r="74" spans="1:13" s="11" customFormat="1" x14ac:dyDescent="0.35">
      <c r="A74" s="8">
        <v>4</v>
      </c>
      <c r="B74" s="9" t="s">
        <v>65</v>
      </c>
      <c r="C74" s="27">
        <v>2</v>
      </c>
      <c r="D74" s="27">
        <v>2</v>
      </c>
      <c r="E74" s="10">
        <f t="shared" si="3"/>
        <v>100</v>
      </c>
      <c r="F74" s="10">
        <v>4.0999999999999996</v>
      </c>
      <c r="G74" s="10">
        <v>0.54832878077595182</v>
      </c>
      <c r="H74" s="27">
        <v>0</v>
      </c>
      <c r="I74" s="10">
        <v>0</v>
      </c>
      <c r="J74" s="10">
        <v>4.1428571428571432</v>
      </c>
      <c r="K74" s="10">
        <v>0.24397501823713327</v>
      </c>
      <c r="L74" s="10">
        <v>5</v>
      </c>
      <c r="M74" s="10">
        <v>0</v>
      </c>
    </row>
    <row r="75" spans="1:13" s="7" customFormat="1" x14ac:dyDescent="0.35">
      <c r="A75" s="4"/>
      <c r="B75" s="12" t="s">
        <v>66</v>
      </c>
      <c r="C75" s="30">
        <f>SUM(C76:C80)</f>
        <v>578</v>
      </c>
      <c r="D75" s="25">
        <v>286</v>
      </c>
      <c r="E75" s="13">
        <f t="shared" si="3"/>
        <v>49.480968858131483</v>
      </c>
      <c r="F75" s="43">
        <v>3.8672382411524651</v>
      </c>
      <c r="G75" s="43">
        <v>0.10064610440781031</v>
      </c>
      <c r="H75" s="25">
        <v>106</v>
      </c>
      <c r="I75" s="13">
        <v>0.74125874125874125</v>
      </c>
      <c r="J75" s="13">
        <v>3.9702797202797195</v>
      </c>
      <c r="K75" s="13">
        <v>9.3501236863095971E-2</v>
      </c>
      <c r="L75" s="13">
        <v>4.1419580419580431</v>
      </c>
      <c r="M75" s="13">
        <v>2.2470306311972492E-2</v>
      </c>
    </row>
    <row r="76" spans="1:13" s="11" customFormat="1" x14ac:dyDescent="0.35">
      <c r="A76" s="8">
        <v>1</v>
      </c>
      <c r="B76" s="14" t="s">
        <v>67</v>
      </c>
      <c r="C76" s="27">
        <v>27</v>
      </c>
      <c r="D76" s="27">
        <v>22</v>
      </c>
      <c r="E76" s="10">
        <f t="shared" si="3"/>
        <v>81.481481481481481</v>
      </c>
      <c r="F76" s="10">
        <v>4.2297921720522327</v>
      </c>
      <c r="G76" s="10">
        <v>9.0732301296215498E-2</v>
      </c>
      <c r="H76" s="27">
        <v>2</v>
      </c>
      <c r="I76" s="10">
        <v>0.17825311942959002</v>
      </c>
      <c r="J76" s="10">
        <v>4.3090909090909095</v>
      </c>
      <c r="K76" s="10">
        <v>7.468943965979534E-2</v>
      </c>
      <c r="L76" s="10">
        <v>4.1363636363636358</v>
      </c>
      <c r="M76" s="10">
        <v>0.11499191491521377</v>
      </c>
    </row>
    <row r="77" spans="1:13" s="11" customFormat="1" x14ac:dyDescent="0.35">
      <c r="A77" s="8">
        <v>2</v>
      </c>
      <c r="B77" s="14" t="s">
        <v>68</v>
      </c>
      <c r="C77" s="27">
        <v>156</v>
      </c>
      <c r="D77" s="27">
        <v>100</v>
      </c>
      <c r="E77" s="10">
        <f t="shared" si="3"/>
        <v>64.102564102564102</v>
      </c>
      <c r="F77" s="10">
        <v>3.6848693613961112</v>
      </c>
      <c r="G77" s="10">
        <v>0.11698574315007181</v>
      </c>
      <c r="H77" s="27">
        <v>64</v>
      </c>
      <c r="I77" s="10">
        <v>1.28</v>
      </c>
      <c r="J77" s="10">
        <v>3.8199999999999994</v>
      </c>
      <c r="K77" s="10">
        <v>0.1356465996625052</v>
      </c>
      <c r="L77" s="10">
        <v>4.1416666666666666</v>
      </c>
      <c r="M77" s="10">
        <v>0.13963046467969209</v>
      </c>
    </row>
    <row r="78" spans="1:13" s="11" customFormat="1" x14ac:dyDescent="0.35">
      <c r="A78" s="8">
        <v>3</v>
      </c>
      <c r="B78" s="14" t="s">
        <v>69</v>
      </c>
      <c r="C78" s="27">
        <v>103</v>
      </c>
      <c r="D78" s="27">
        <v>55</v>
      </c>
      <c r="E78" s="10">
        <f t="shared" si="3"/>
        <v>53.398058252427184</v>
      </c>
      <c r="F78" s="10">
        <v>3.868250707460529</v>
      </c>
      <c r="G78" s="10">
        <v>0.15933110435364012</v>
      </c>
      <c r="H78" s="27">
        <v>29</v>
      </c>
      <c r="I78" s="10">
        <v>1.0545454545454545</v>
      </c>
      <c r="J78" s="10">
        <v>3.8909090909090907</v>
      </c>
      <c r="K78" s="10">
        <v>0.15850541612875188</v>
      </c>
      <c r="L78" s="10">
        <v>4.0939393939393938</v>
      </c>
      <c r="M78" s="10">
        <v>0.12670870695707023</v>
      </c>
    </row>
    <row r="79" spans="1:13" s="11" customFormat="1" x14ac:dyDescent="0.35">
      <c r="A79" s="8">
        <v>4</v>
      </c>
      <c r="B79" s="14" t="s">
        <v>70</v>
      </c>
      <c r="C79" s="27">
        <v>117</v>
      </c>
      <c r="D79" s="27">
        <v>55</v>
      </c>
      <c r="E79" s="10">
        <f t="shared" si="3"/>
        <v>47.008547008547005</v>
      </c>
      <c r="F79" s="10">
        <v>4.1439745940874015</v>
      </c>
      <c r="G79" s="10">
        <v>0.11751380802730227</v>
      </c>
      <c r="H79" s="27">
        <v>1</v>
      </c>
      <c r="I79" s="10">
        <v>3.6363636363636362E-2</v>
      </c>
      <c r="J79" s="10">
        <v>4.3381818181818179</v>
      </c>
      <c r="K79" s="10">
        <v>8.1919129644135877E-2</v>
      </c>
      <c r="L79" s="10">
        <v>4.1333333333333329</v>
      </c>
      <c r="M79" s="10">
        <v>8.6562768830822187E-2</v>
      </c>
    </row>
    <row r="80" spans="1:13" s="11" customFormat="1" x14ac:dyDescent="0.35">
      <c r="A80" s="8">
        <v>5</v>
      </c>
      <c r="B80" s="14" t="s">
        <v>71</v>
      </c>
      <c r="C80" s="27">
        <v>175</v>
      </c>
      <c r="D80" s="27">
        <v>54</v>
      </c>
      <c r="E80" s="10">
        <f t="shared" si="3"/>
        <v>30.857142857142854</v>
      </c>
      <c r="F80" s="10">
        <v>3.7546247670914608</v>
      </c>
      <c r="G80" s="10">
        <v>0.12196452986367724</v>
      </c>
      <c r="H80" s="27">
        <v>10</v>
      </c>
      <c r="I80" s="10">
        <v>0.35650623885918004</v>
      </c>
      <c r="J80" s="10">
        <v>3.8185185185185184</v>
      </c>
      <c r="K80" s="10">
        <v>0.12241847319287741</v>
      </c>
      <c r="L80" s="10">
        <v>4.0493827160493829</v>
      </c>
      <c r="M80" s="10">
        <v>0.13129442440637451</v>
      </c>
    </row>
    <row r="81" spans="1:13" s="7" customFormat="1" x14ac:dyDescent="0.35">
      <c r="A81" s="4"/>
      <c r="B81" s="12" t="s">
        <v>72</v>
      </c>
      <c r="C81" s="28">
        <f>SUM(C86:C109)</f>
        <v>3174</v>
      </c>
      <c r="D81" s="28">
        <v>1481</v>
      </c>
      <c r="E81" s="13">
        <f t="shared" si="3"/>
        <v>46.660365469439192</v>
      </c>
      <c r="F81" s="13"/>
      <c r="G81" s="13"/>
      <c r="H81" s="25"/>
      <c r="I81" s="13"/>
      <c r="J81" s="25"/>
      <c r="K81" s="25"/>
      <c r="L81" s="25"/>
      <c r="M81" s="25"/>
    </row>
    <row r="82" spans="1:13" s="7" customFormat="1" x14ac:dyDescent="0.35">
      <c r="A82" s="4"/>
      <c r="B82" s="6" t="s">
        <v>113</v>
      </c>
      <c r="C82" s="28">
        <f>SUM(C86:C97)</f>
        <v>2746</v>
      </c>
      <c r="D82" s="25">
        <f>SUM(D86:D97)</f>
        <v>1280</v>
      </c>
      <c r="E82" s="13">
        <f t="shared" si="3"/>
        <v>46.613255644573925</v>
      </c>
      <c r="F82" s="43">
        <v>3.9754689333715345</v>
      </c>
      <c r="G82" s="43">
        <v>0.12024871887405199</v>
      </c>
      <c r="H82" s="25">
        <v>182</v>
      </c>
      <c r="I82" s="13">
        <v>0.28437499999999999</v>
      </c>
      <c r="J82" s="13">
        <v>4.1319010416666684</v>
      </c>
      <c r="K82" s="13">
        <v>8.605732649815466E-2</v>
      </c>
      <c r="L82" s="13">
        <v>4.1796875000000027</v>
      </c>
      <c r="M82" s="13">
        <v>2.2351124220190317E-2</v>
      </c>
    </row>
    <row r="83" spans="1:13" s="7" customFormat="1" x14ac:dyDescent="0.35">
      <c r="A83" s="3"/>
      <c r="B83" s="45" t="s">
        <v>123</v>
      </c>
      <c r="C83" s="41">
        <v>108</v>
      </c>
      <c r="D83" s="41">
        <v>88</v>
      </c>
      <c r="E83" s="44">
        <f t="shared" si="3"/>
        <v>81.481481481481481</v>
      </c>
      <c r="F83" s="22">
        <v>4.0106068202821126</v>
      </c>
      <c r="G83" s="22">
        <v>0.10999910301069842</v>
      </c>
      <c r="H83" s="41">
        <v>4</v>
      </c>
      <c r="I83" s="22">
        <v>9.0909090909090912E-2</v>
      </c>
      <c r="J83" s="22">
        <v>4.1723484848484844</v>
      </c>
      <c r="K83" s="22">
        <v>4.8964835304724535E-2</v>
      </c>
      <c r="L83" s="22">
        <v>4.1840909090909095</v>
      </c>
      <c r="M83" s="22">
        <v>2.8295226359065409E-2</v>
      </c>
    </row>
    <row r="84" spans="1:13" s="7" customFormat="1" x14ac:dyDescent="0.35">
      <c r="A84" s="3"/>
      <c r="B84" s="45" t="s">
        <v>124</v>
      </c>
      <c r="C84" s="41">
        <v>2638</v>
      </c>
      <c r="D84" s="41">
        <v>1192</v>
      </c>
      <c r="E84" s="44">
        <f t="shared" si="3"/>
        <v>45.185746777862015</v>
      </c>
      <c r="F84" s="22">
        <v>3.9728078180069009</v>
      </c>
      <c r="G84" s="22">
        <v>0.12274017279612584</v>
      </c>
      <c r="H84" s="41">
        <v>178</v>
      </c>
      <c r="I84" s="22">
        <v>0.29865771812080538</v>
      </c>
      <c r="J84" s="22">
        <v>4.1289149888143148</v>
      </c>
      <c r="K84" s="22">
        <v>8.9082215044253385E-2</v>
      </c>
      <c r="L84" s="22">
        <v>4.1793624161073861</v>
      </c>
      <c r="M84" s="22">
        <v>2.2816632842977597E-2</v>
      </c>
    </row>
    <row r="85" spans="1:13" s="7" customFormat="1" x14ac:dyDescent="0.35">
      <c r="A85" s="4"/>
      <c r="B85" s="6" t="s">
        <v>114</v>
      </c>
      <c r="C85" s="25">
        <f>SUM(C98:C109)</f>
        <v>428</v>
      </c>
      <c r="D85" s="25">
        <f>SUM(D98:D109)</f>
        <v>201</v>
      </c>
      <c r="E85" s="13">
        <f t="shared" si="3"/>
        <v>46.962616822429908</v>
      </c>
      <c r="F85" s="13">
        <v>4.5557967901568137</v>
      </c>
      <c r="G85" s="13">
        <v>9.2880867673879194E-2</v>
      </c>
      <c r="H85" s="25">
        <v>7</v>
      </c>
      <c r="I85" s="13">
        <v>8.2918739635157543E-2</v>
      </c>
      <c r="J85" s="13">
        <v>4.6268656716417924</v>
      </c>
      <c r="K85" s="13">
        <v>7.0358883700155861E-2</v>
      </c>
      <c r="L85" s="13">
        <v>4.2805970149253723</v>
      </c>
      <c r="M85" s="13">
        <v>2.9974866331128149E-2</v>
      </c>
    </row>
    <row r="86" spans="1:13" s="11" customFormat="1" x14ac:dyDescent="0.35">
      <c r="A86" s="8">
        <v>1</v>
      </c>
      <c r="B86" s="14" t="s">
        <v>73</v>
      </c>
      <c r="C86" s="27">
        <v>239</v>
      </c>
      <c r="D86" s="27">
        <v>189</v>
      </c>
      <c r="E86" s="10">
        <f t="shared" si="3"/>
        <v>79.079497907949786</v>
      </c>
      <c r="F86" s="10">
        <v>4.0777178512355396</v>
      </c>
      <c r="G86" s="10">
        <v>7.0676963224467759E-2</v>
      </c>
      <c r="H86" s="27">
        <v>20</v>
      </c>
      <c r="I86" s="10">
        <v>0.20749040356883491</v>
      </c>
      <c r="J86" s="10">
        <v>4.1915343915343914</v>
      </c>
      <c r="K86" s="10">
        <v>6.8108207428701592E-2</v>
      </c>
      <c r="L86" s="10">
        <v>4.1560846560846567</v>
      </c>
      <c r="M86" s="10">
        <v>5.038970772829264E-2</v>
      </c>
    </row>
    <row r="87" spans="1:13" s="11" customFormat="1" x14ac:dyDescent="0.35">
      <c r="A87" s="8">
        <v>2</v>
      </c>
      <c r="B87" s="14" t="s">
        <v>74</v>
      </c>
      <c r="C87" s="27">
        <v>241</v>
      </c>
      <c r="D87" s="27">
        <v>172</v>
      </c>
      <c r="E87" s="10">
        <f t="shared" ref="E87:E119" si="4">D87/C87*100</f>
        <v>71.369294605809131</v>
      </c>
      <c r="F87" s="10">
        <v>4.1488572504546459</v>
      </c>
      <c r="G87" s="10">
        <v>0.12727161274942589</v>
      </c>
      <c r="H87" s="27">
        <v>15</v>
      </c>
      <c r="I87" s="10">
        <v>0.1709986320109439</v>
      </c>
      <c r="J87" s="10">
        <v>4.3813953488372084</v>
      </c>
      <c r="K87" s="10">
        <v>0.11515444516479495</v>
      </c>
      <c r="L87" s="10">
        <v>4.262596899224806</v>
      </c>
      <c r="M87" s="10">
        <v>6.4993308582092568E-2</v>
      </c>
    </row>
    <row r="88" spans="1:13" s="11" customFormat="1" x14ac:dyDescent="0.35">
      <c r="A88" s="8">
        <v>3</v>
      </c>
      <c r="B88" s="14" t="s">
        <v>75</v>
      </c>
      <c r="C88" s="27">
        <v>284</v>
      </c>
      <c r="D88" s="27">
        <v>118</v>
      </c>
      <c r="E88" s="10">
        <f t="shared" si="4"/>
        <v>41.549295774647888</v>
      </c>
      <c r="F88" s="10">
        <v>3.9054357278301346</v>
      </c>
      <c r="G88" s="10">
        <v>0.2</v>
      </c>
      <c r="H88" s="27">
        <v>9</v>
      </c>
      <c r="I88" s="10">
        <v>0.14955134596211367</v>
      </c>
      <c r="J88" s="10">
        <v>4.0525423728813559</v>
      </c>
      <c r="K88" s="10">
        <v>0.12899741562362965</v>
      </c>
      <c r="L88" s="10">
        <v>4.0748587570621462</v>
      </c>
      <c r="M88" s="10">
        <v>4.1314464715559537E-2</v>
      </c>
    </row>
    <row r="89" spans="1:13" s="11" customFormat="1" x14ac:dyDescent="0.35">
      <c r="A89" s="8">
        <v>4</v>
      </c>
      <c r="B89" s="14" t="s">
        <v>76</v>
      </c>
      <c r="C89" s="27">
        <v>169</v>
      </c>
      <c r="D89" s="27">
        <v>91</v>
      </c>
      <c r="E89" s="10">
        <f t="shared" si="4"/>
        <v>53.846153846153847</v>
      </c>
      <c r="F89" s="10">
        <v>3.7723158406499508</v>
      </c>
      <c r="G89" s="10">
        <v>0.17632880838193737</v>
      </c>
      <c r="H89" s="27">
        <v>49</v>
      </c>
      <c r="I89" s="10">
        <v>1.0769230769230769</v>
      </c>
      <c r="J89" s="10">
        <v>3.9934065934065934</v>
      </c>
      <c r="K89" s="10">
        <v>0.13826079989056367</v>
      </c>
      <c r="L89" s="10">
        <v>4.2216117216117217</v>
      </c>
      <c r="M89" s="10">
        <v>5.6640508156186271E-2</v>
      </c>
    </row>
    <row r="90" spans="1:13" s="11" customFormat="1" x14ac:dyDescent="0.35">
      <c r="A90" s="8">
        <v>5</v>
      </c>
      <c r="B90" s="14" t="s">
        <v>77</v>
      </c>
      <c r="C90" s="27">
        <v>186</v>
      </c>
      <c r="D90" s="27">
        <v>26</v>
      </c>
      <c r="E90" s="10">
        <f t="shared" si="4"/>
        <v>13.978494623655912</v>
      </c>
      <c r="F90" s="10">
        <v>3.8454770572303207</v>
      </c>
      <c r="G90" s="10">
        <v>0.26</v>
      </c>
      <c r="H90" s="27">
        <v>10</v>
      </c>
      <c r="I90" s="10">
        <v>0.75414781297134237</v>
      </c>
      <c r="J90" s="10">
        <v>3.861538461538462</v>
      </c>
      <c r="K90" s="10">
        <v>8.854511102477966E-2</v>
      </c>
      <c r="L90" s="10">
        <v>4.0448717948717947</v>
      </c>
      <c r="M90" s="10">
        <v>0.12736906878994622</v>
      </c>
    </row>
    <row r="91" spans="1:13" s="11" customFormat="1" x14ac:dyDescent="0.35">
      <c r="A91" s="8">
        <v>6</v>
      </c>
      <c r="B91" s="14" t="s">
        <v>78</v>
      </c>
      <c r="C91" s="27">
        <v>257</v>
      </c>
      <c r="D91" s="27">
        <v>110</v>
      </c>
      <c r="E91" s="10">
        <f t="shared" si="4"/>
        <v>42.80155642023346</v>
      </c>
      <c r="F91" s="10">
        <v>4.0653346964224975</v>
      </c>
      <c r="G91" s="10">
        <v>0.12</v>
      </c>
      <c r="H91" s="27">
        <v>13</v>
      </c>
      <c r="I91" s="10">
        <v>0.23636363636363639</v>
      </c>
      <c r="J91" s="10">
        <v>4.2290909090909086</v>
      </c>
      <c r="K91" s="10">
        <v>6.6307572832038891E-2</v>
      </c>
      <c r="L91" s="10">
        <v>4.1727272727272746</v>
      </c>
      <c r="M91" s="10">
        <v>9.8249135171680782E-2</v>
      </c>
    </row>
    <row r="92" spans="1:13" s="11" customFormat="1" x14ac:dyDescent="0.35">
      <c r="A92" s="8">
        <v>7</v>
      </c>
      <c r="B92" s="14" t="s">
        <v>79</v>
      </c>
      <c r="C92" s="27">
        <v>344</v>
      </c>
      <c r="D92" s="27">
        <v>187</v>
      </c>
      <c r="E92" s="10">
        <f t="shared" si="4"/>
        <v>54.360465116279066</v>
      </c>
      <c r="F92" s="10">
        <v>3.9079036797909619</v>
      </c>
      <c r="G92" s="10">
        <v>0.10079841686026923</v>
      </c>
      <c r="H92" s="27">
        <v>11</v>
      </c>
      <c r="I92" s="10">
        <v>0.11534025374855825</v>
      </c>
      <c r="J92" s="10">
        <v>4.0556149732620321</v>
      </c>
      <c r="K92" s="10">
        <v>6.3454104702423131E-2</v>
      </c>
      <c r="L92" s="10">
        <v>4.1746880570409983</v>
      </c>
      <c r="M92" s="10">
        <v>7.5069751595701395E-2</v>
      </c>
    </row>
    <row r="93" spans="1:13" s="11" customFormat="1" x14ac:dyDescent="0.35">
      <c r="A93" s="8">
        <v>8</v>
      </c>
      <c r="B93" s="14" t="s">
        <v>80</v>
      </c>
      <c r="C93" s="27">
        <v>176</v>
      </c>
      <c r="D93" s="27">
        <v>36</v>
      </c>
      <c r="E93" s="10">
        <f t="shared" si="4"/>
        <v>20.454545454545457</v>
      </c>
      <c r="F93" s="10">
        <v>3.8664530117266724</v>
      </c>
      <c r="G93" s="10">
        <v>0.22648735431100231</v>
      </c>
      <c r="H93" s="27">
        <v>9</v>
      </c>
      <c r="I93" s="10">
        <v>0.49019607843137253</v>
      </c>
      <c r="J93" s="10">
        <v>4.0666666666666647</v>
      </c>
      <c r="K93" s="10">
        <v>0.15035965114138106</v>
      </c>
      <c r="L93" s="10">
        <v>4.1111111111111107</v>
      </c>
      <c r="M93" s="10">
        <v>4.6481112585226254E-2</v>
      </c>
    </row>
    <row r="94" spans="1:13" s="11" customFormat="1" x14ac:dyDescent="0.35">
      <c r="A94" s="8">
        <v>9</v>
      </c>
      <c r="B94" s="14" t="s">
        <v>81</v>
      </c>
      <c r="C94" s="27">
        <v>231</v>
      </c>
      <c r="D94" s="27">
        <v>33</v>
      </c>
      <c r="E94" s="10">
        <f t="shared" si="4"/>
        <v>14.285714285714285</v>
      </c>
      <c r="F94" s="10">
        <v>4.1553528535474165</v>
      </c>
      <c r="G94" s="10">
        <v>0.19887784795688818</v>
      </c>
      <c r="H94" s="27">
        <v>4</v>
      </c>
      <c r="I94" s="10">
        <v>0.24242424242424243</v>
      </c>
      <c r="J94" s="10">
        <v>4.3878787878787877</v>
      </c>
      <c r="K94" s="10">
        <v>0.18972697990907242</v>
      </c>
      <c r="L94" s="10">
        <v>4.3131313131313123</v>
      </c>
      <c r="M94" s="10">
        <v>0.10261353615515395</v>
      </c>
    </row>
    <row r="95" spans="1:13" s="11" customFormat="1" x14ac:dyDescent="0.35">
      <c r="A95" s="8">
        <v>10</v>
      </c>
      <c r="B95" s="14" t="s">
        <v>82</v>
      </c>
      <c r="C95" s="27">
        <v>251</v>
      </c>
      <c r="D95" s="27">
        <v>107</v>
      </c>
      <c r="E95" s="10">
        <f t="shared" si="4"/>
        <v>42.629482071713149</v>
      </c>
      <c r="F95" s="10">
        <v>3.9196580386544464</v>
      </c>
      <c r="G95" s="10">
        <v>0.16734822231567029</v>
      </c>
      <c r="H95" s="27">
        <v>17</v>
      </c>
      <c r="I95" s="10">
        <v>0.3115264797507788</v>
      </c>
      <c r="J95" s="10">
        <v>3.8579439252336449</v>
      </c>
      <c r="K95" s="10">
        <v>0.14133486376548537</v>
      </c>
      <c r="L95" s="10">
        <v>4.1822429906542054</v>
      </c>
      <c r="M95" s="10">
        <v>9.1902951543473055E-2</v>
      </c>
    </row>
    <row r="96" spans="1:13" s="11" customFormat="1" x14ac:dyDescent="0.35">
      <c r="A96" s="8">
        <v>11</v>
      </c>
      <c r="B96" s="14" t="s">
        <v>83</v>
      </c>
      <c r="C96" s="27">
        <v>132</v>
      </c>
      <c r="D96" s="27">
        <v>66</v>
      </c>
      <c r="E96" s="10">
        <f t="shared" si="4"/>
        <v>50</v>
      </c>
      <c r="F96" s="10">
        <v>3.7712245605032364</v>
      </c>
      <c r="G96" s="10">
        <v>0.16700779090958007</v>
      </c>
      <c r="H96" s="27">
        <v>9</v>
      </c>
      <c r="I96" s="10">
        <v>0.26737967914438499</v>
      </c>
      <c r="J96" s="10">
        <v>3.9454545454545453</v>
      </c>
      <c r="K96" s="10">
        <v>0.12007038034035737</v>
      </c>
      <c r="L96" s="10">
        <v>4.237373737373737</v>
      </c>
      <c r="M96" s="10">
        <v>0.13127427552553336</v>
      </c>
    </row>
    <row r="97" spans="1:13" s="11" customFormat="1" x14ac:dyDescent="0.35">
      <c r="A97" s="8">
        <v>12</v>
      </c>
      <c r="B97" s="14" t="s">
        <v>84</v>
      </c>
      <c r="C97" s="27">
        <v>236</v>
      </c>
      <c r="D97" s="27">
        <v>145</v>
      </c>
      <c r="E97" s="10">
        <f t="shared" si="4"/>
        <v>61.440677966101696</v>
      </c>
      <c r="F97" s="10">
        <v>3.9751031239330046</v>
      </c>
      <c r="G97" s="10">
        <v>0.13</v>
      </c>
      <c r="H97" s="27">
        <v>16</v>
      </c>
      <c r="I97" s="10">
        <v>0.21636240703177823</v>
      </c>
      <c r="J97" s="10">
        <v>4.1434482758620685</v>
      </c>
      <c r="K97" s="10">
        <v>8.4098351346309982E-2</v>
      </c>
      <c r="L97" s="10">
        <v>4.1655172413793116</v>
      </c>
      <c r="M97" s="10">
        <v>3.3218191941495133E-2</v>
      </c>
    </row>
    <row r="98" spans="1:13" s="11" customFormat="1" x14ac:dyDescent="0.35">
      <c r="A98" s="8">
        <v>13</v>
      </c>
      <c r="B98" s="14" t="s">
        <v>85</v>
      </c>
      <c r="C98" s="27">
        <v>133</v>
      </c>
      <c r="D98" s="27">
        <v>75</v>
      </c>
      <c r="E98" s="10">
        <f t="shared" si="4"/>
        <v>56.390977443609025</v>
      </c>
      <c r="F98" s="10">
        <v>4.7039142881746754</v>
      </c>
      <c r="G98" s="10">
        <v>9.0613210680602657E-2</v>
      </c>
      <c r="H98" s="27">
        <v>0</v>
      </c>
      <c r="I98" s="10">
        <v>0</v>
      </c>
      <c r="J98" s="10">
        <v>4.7695238095238102</v>
      </c>
      <c r="K98" s="10">
        <v>3.9036002917940828E-2</v>
      </c>
      <c r="L98" s="10">
        <v>4.3306666666666667</v>
      </c>
      <c r="M98" s="10">
        <v>3.4512477614787249E-2</v>
      </c>
    </row>
    <row r="99" spans="1:13" s="11" customFormat="1" x14ac:dyDescent="0.35">
      <c r="A99" s="8">
        <v>14</v>
      </c>
      <c r="B99" s="14" t="s">
        <v>86</v>
      </c>
      <c r="C99" s="27">
        <v>20</v>
      </c>
      <c r="D99" s="27">
        <v>11</v>
      </c>
      <c r="E99" s="10">
        <f t="shared" si="4"/>
        <v>55.000000000000007</v>
      </c>
      <c r="F99" s="10">
        <v>4.2326118326118349</v>
      </c>
      <c r="G99" s="10">
        <v>0.15288571164419867</v>
      </c>
      <c r="H99" s="27">
        <v>0</v>
      </c>
      <c r="I99" s="10">
        <v>0</v>
      </c>
      <c r="J99" s="10">
        <v>4.2727272727272725</v>
      </c>
      <c r="K99" s="10">
        <v>0.10497277621629537</v>
      </c>
      <c r="L99" s="10">
        <v>4.709090909090909</v>
      </c>
      <c r="M99" s="10">
        <v>7.6060002412189145E-2</v>
      </c>
    </row>
    <row r="100" spans="1:13" s="11" customFormat="1" x14ac:dyDescent="0.35">
      <c r="A100" s="8">
        <v>15</v>
      </c>
      <c r="B100" s="14" t="s">
        <v>87</v>
      </c>
      <c r="C100" s="27">
        <v>2</v>
      </c>
      <c r="D100" s="27">
        <v>2</v>
      </c>
      <c r="E100" s="10">
        <f t="shared" si="4"/>
        <v>100</v>
      </c>
      <c r="F100" s="10">
        <v>4.6279069767441863</v>
      </c>
      <c r="G100" s="10">
        <v>0.22074072422441329</v>
      </c>
      <c r="H100" s="27">
        <v>0</v>
      </c>
      <c r="I100" s="10">
        <v>0</v>
      </c>
      <c r="J100" s="10">
        <v>4.5</v>
      </c>
      <c r="K100" s="10">
        <v>0</v>
      </c>
      <c r="L100" s="10">
        <v>3.6</v>
      </c>
      <c r="M100" s="10">
        <v>0.41833001326703861</v>
      </c>
    </row>
    <row r="101" spans="1:13" s="11" customFormat="1" x14ac:dyDescent="0.35">
      <c r="A101" s="8">
        <v>16</v>
      </c>
      <c r="B101" s="14" t="s">
        <v>88</v>
      </c>
      <c r="C101" s="27">
        <v>42</v>
      </c>
      <c r="D101" s="27">
        <v>8</v>
      </c>
      <c r="E101" s="10">
        <f t="shared" si="4"/>
        <v>19.047619047619047</v>
      </c>
      <c r="F101" s="10">
        <v>4.2004152823920267</v>
      </c>
      <c r="G101" s="10">
        <v>0.29682534571262881</v>
      </c>
      <c r="H101" s="27">
        <v>0</v>
      </c>
      <c r="I101" s="10">
        <v>0</v>
      </c>
      <c r="J101" s="10">
        <v>4.3571428571428568</v>
      </c>
      <c r="K101" s="10">
        <v>0.20952042746188107</v>
      </c>
      <c r="L101" s="10">
        <v>4.8499999999999996</v>
      </c>
      <c r="M101" s="10">
        <v>5.5901699437494741E-2</v>
      </c>
    </row>
    <row r="102" spans="1:13" s="11" customFormat="1" x14ac:dyDescent="0.35">
      <c r="A102" s="8">
        <v>17</v>
      </c>
      <c r="B102" s="14" t="s">
        <v>89</v>
      </c>
      <c r="C102" s="27">
        <v>17</v>
      </c>
      <c r="D102" s="27">
        <v>3</v>
      </c>
      <c r="E102" s="10">
        <f t="shared" si="4"/>
        <v>17.647058823529413</v>
      </c>
      <c r="F102" s="10">
        <v>3.9069767441860459</v>
      </c>
      <c r="G102" s="10">
        <v>0.43991089402786815</v>
      </c>
      <c r="H102" s="27">
        <v>7</v>
      </c>
      <c r="I102" s="10">
        <v>5.4263565891472867</v>
      </c>
      <c r="J102" s="10">
        <v>3.7619047619047614</v>
      </c>
      <c r="K102" s="10">
        <v>0.65868234670623826</v>
      </c>
      <c r="L102" s="10">
        <v>3.5333333333333337</v>
      </c>
      <c r="M102" s="10">
        <v>0.18257418583505522</v>
      </c>
    </row>
    <row r="103" spans="1:13" s="11" customFormat="1" x14ac:dyDescent="0.35">
      <c r="A103" s="8">
        <v>18</v>
      </c>
      <c r="B103" s="14" t="s">
        <v>90</v>
      </c>
      <c r="C103" s="27">
        <v>13</v>
      </c>
      <c r="D103" s="27">
        <v>11</v>
      </c>
      <c r="E103" s="10">
        <f t="shared" si="4"/>
        <v>84.615384615384613</v>
      </c>
      <c r="F103" s="10">
        <v>4.6083207490184233</v>
      </c>
      <c r="G103" s="10">
        <v>0.2085966488318591</v>
      </c>
      <c r="H103" s="27">
        <v>0</v>
      </c>
      <c r="I103" s="10">
        <v>0</v>
      </c>
      <c r="J103" s="10">
        <v>4.7402597402597397</v>
      </c>
      <c r="K103" s="10">
        <v>0.12228958347900912</v>
      </c>
      <c r="L103" s="10">
        <v>4.2363636363636363</v>
      </c>
      <c r="M103" s="10">
        <v>4.9792959773197115E-2</v>
      </c>
    </row>
    <row r="104" spans="1:13" s="11" customFormat="1" x14ac:dyDescent="0.35">
      <c r="A104" s="8">
        <v>19</v>
      </c>
      <c r="B104" s="14" t="s">
        <v>91</v>
      </c>
      <c r="C104" s="27">
        <v>18</v>
      </c>
      <c r="D104" s="27">
        <v>3</v>
      </c>
      <c r="E104" s="10">
        <f t="shared" si="4"/>
        <v>16.666666666666664</v>
      </c>
      <c r="F104" s="10">
        <v>4.8992248062015493</v>
      </c>
      <c r="G104" s="10">
        <v>0.19966749769191633</v>
      </c>
      <c r="H104" s="27">
        <v>0</v>
      </c>
      <c r="I104" s="10">
        <v>0</v>
      </c>
      <c r="J104" s="10">
        <v>4.9047619047619042</v>
      </c>
      <c r="K104" s="10">
        <v>0.25197631533948495</v>
      </c>
      <c r="L104" s="10">
        <v>4.1333333333333329</v>
      </c>
      <c r="M104" s="10">
        <v>0.18257418583505519</v>
      </c>
    </row>
    <row r="105" spans="1:13" s="11" customFormat="1" x14ac:dyDescent="0.35">
      <c r="A105" s="8">
        <v>20</v>
      </c>
      <c r="B105" s="14" t="s">
        <v>92</v>
      </c>
      <c r="C105" s="27">
        <v>25</v>
      </c>
      <c r="D105" s="27">
        <v>4</v>
      </c>
      <c r="E105" s="10">
        <f t="shared" si="4"/>
        <v>16</v>
      </c>
      <c r="F105" s="10">
        <v>4.3817829457364335</v>
      </c>
      <c r="G105" s="10">
        <v>0.32895565777410207</v>
      </c>
      <c r="H105" s="27">
        <v>0</v>
      </c>
      <c r="I105" s="10">
        <v>0</v>
      </c>
      <c r="J105" s="10">
        <v>4.75</v>
      </c>
      <c r="K105" s="10">
        <v>0</v>
      </c>
      <c r="L105" s="10">
        <v>4.1500000000000004</v>
      </c>
      <c r="M105" s="10">
        <v>0.37914377220257756</v>
      </c>
    </row>
    <row r="106" spans="1:13" s="11" customFormat="1" x14ac:dyDescent="0.35">
      <c r="A106" s="8">
        <v>21</v>
      </c>
      <c r="B106" s="14" t="s">
        <v>93</v>
      </c>
      <c r="C106" s="27">
        <v>8</v>
      </c>
      <c r="D106" s="31">
        <v>0</v>
      </c>
      <c r="E106" s="32">
        <f t="shared" si="4"/>
        <v>0</v>
      </c>
      <c r="F106" s="10" t="s">
        <v>34</v>
      </c>
      <c r="G106" s="10" t="s">
        <v>34</v>
      </c>
      <c r="H106" s="27" t="s">
        <v>34</v>
      </c>
      <c r="I106" s="10" t="s">
        <v>34</v>
      </c>
      <c r="J106" s="10" t="s">
        <v>34</v>
      </c>
      <c r="K106" s="10" t="s">
        <v>34</v>
      </c>
      <c r="L106" s="10" t="s">
        <v>34</v>
      </c>
      <c r="M106" s="10" t="s">
        <v>34</v>
      </c>
    </row>
    <row r="107" spans="1:13" s="11" customFormat="1" x14ac:dyDescent="0.35">
      <c r="A107" s="8">
        <v>22</v>
      </c>
      <c r="B107" s="14" t="s">
        <v>94</v>
      </c>
      <c r="C107" s="27">
        <v>19</v>
      </c>
      <c r="D107" s="27">
        <v>3</v>
      </c>
      <c r="E107" s="10">
        <f t="shared" si="4"/>
        <v>15.789473684210526</v>
      </c>
      <c r="F107" s="10">
        <v>4.9689922480620163</v>
      </c>
      <c r="G107" s="10">
        <v>0.11647270698695118</v>
      </c>
      <c r="H107" s="27">
        <v>0</v>
      </c>
      <c r="I107" s="10">
        <v>0</v>
      </c>
      <c r="J107" s="10">
        <v>5</v>
      </c>
      <c r="K107" s="10">
        <v>0</v>
      </c>
      <c r="L107" s="10">
        <v>4.7333333333333334</v>
      </c>
      <c r="M107" s="10">
        <v>0.14907119849998585</v>
      </c>
    </row>
    <row r="108" spans="1:13" s="11" customFormat="1" x14ac:dyDescent="0.35">
      <c r="A108" s="8">
        <v>23</v>
      </c>
      <c r="B108" s="14" t="s">
        <v>95</v>
      </c>
      <c r="C108" s="27">
        <v>11</v>
      </c>
      <c r="D108" s="27">
        <v>4</v>
      </c>
      <c r="E108" s="10">
        <f t="shared" si="4"/>
        <v>36.363636363636367</v>
      </c>
      <c r="F108" s="10">
        <v>4.2</v>
      </c>
      <c r="G108" s="10">
        <v>0.37</v>
      </c>
      <c r="H108" s="27">
        <v>0</v>
      </c>
      <c r="I108" s="10">
        <v>0</v>
      </c>
      <c r="J108" s="10">
        <v>4.2142857142857144</v>
      </c>
      <c r="K108" s="10">
        <v>0.33629635456727458</v>
      </c>
      <c r="L108" s="10">
        <v>4.45</v>
      </c>
      <c r="M108" s="10">
        <v>0.11180339887498948</v>
      </c>
    </row>
    <row r="109" spans="1:13" s="11" customFormat="1" x14ac:dyDescent="0.35">
      <c r="A109" s="8">
        <v>24</v>
      </c>
      <c r="B109" s="14" t="s">
        <v>96</v>
      </c>
      <c r="C109" s="27">
        <v>120</v>
      </c>
      <c r="D109" s="27">
        <v>77</v>
      </c>
      <c r="E109" s="10">
        <f t="shared" si="4"/>
        <v>64.166666666666671</v>
      </c>
      <c r="F109" s="10">
        <v>4.4851484385273768</v>
      </c>
      <c r="G109" s="10">
        <v>0.1114770826001968</v>
      </c>
      <c r="H109" s="27">
        <v>0</v>
      </c>
      <c r="I109" s="10">
        <v>0</v>
      </c>
      <c r="J109" s="10">
        <v>4.5769944341372915</v>
      </c>
      <c r="K109" s="10">
        <v>8.4117737236110143E-2</v>
      </c>
      <c r="L109" s="10">
        <v>4.15064935064935</v>
      </c>
      <c r="M109" s="10">
        <v>4.1680016976314752E-2</v>
      </c>
    </row>
    <row r="110" spans="1:13" s="7" customFormat="1" x14ac:dyDescent="0.35">
      <c r="A110" s="4"/>
      <c r="B110" s="12" t="s">
        <v>97</v>
      </c>
      <c r="C110" s="28">
        <f>SUM(C113:C119)</f>
        <v>2356</v>
      </c>
      <c r="D110" s="28">
        <f>SUM(D113:D119)</f>
        <v>1640</v>
      </c>
      <c r="E110" s="13">
        <f t="shared" si="4"/>
        <v>69.609507640067918</v>
      </c>
      <c r="F110" s="13"/>
      <c r="G110" s="13"/>
      <c r="H110" s="25"/>
      <c r="I110" s="13"/>
      <c r="J110" s="25"/>
      <c r="K110" s="25"/>
      <c r="L110" s="25"/>
      <c r="M110" s="25"/>
    </row>
    <row r="111" spans="1:13" s="7" customFormat="1" x14ac:dyDescent="0.35">
      <c r="A111" s="4"/>
      <c r="B111" s="6" t="s">
        <v>113</v>
      </c>
      <c r="C111" s="28">
        <f>SUM(C113:C117)</f>
        <v>2336</v>
      </c>
      <c r="D111" s="28">
        <f>SUM(D113:D117)</f>
        <v>1627</v>
      </c>
      <c r="E111" s="13">
        <f t="shared" si="4"/>
        <v>69.648972602739718</v>
      </c>
      <c r="F111" s="43">
        <v>3.9515385653492472</v>
      </c>
      <c r="G111" s="43">
        <v>8.1714528524367114E-2</v>
      </c>
      <c r="H111" s="25">
        <v>194</v>
      </c>
      <c r="I111" s="13">
        <v>0.23847572218807619</v>
      </c>
      <c r="J111" s="13">
        <v>4.1163695963941853</v>
      </c>
      <c r="K111" s="13">
        <v>7.4231882856511097E-2</v>
      </c>
      <c r="L111" s="13">
        <v>4.1789797172710523</v>
      </c>
      <c r="M111" s="13">
        <v>2.0835803630643062E-2</v>
      </c>
    </row>
    <row r="112" spans="1:13" s="7" customFormat="1" x14ac:dyDescent="0.35">
      <c r="A112" s="4"/>
      <c r="B112" s="6" t="s">
        <v>114</v>
      </c>
      <c r="C112" s="25">
        <f>SUM(C118:C119)</f>
        <v>20</v>
      </c>
      <c r="D112" s="25">
        <f>SUM(D118:D119)</f>
        <v>13</v>
      </c>
      <c r="E112" s="13">
        <f t="shared" si="4"/>
        <v>65</v>
      </c>
      <c r="F112" s="13">
        <v>4.4179986679986678</v>
      </c>
      <c r="G112" s="13">
        <v>0.16325102189664617</v>
      </c>
      <c r="H112" s="25">
        <v>4</v>
      </c>
      <c r="I112" s="13">
        <v>0.73260073260073255</v>
      </c>
      <c r="J112" s="13">
        <v>4.3736263736263741</v>
      </c>
      <c r="K112" s="13">
        <v>8.2234228280745739E-2</v>
      </c>
      <c r="L112" s="13">
        <v>4.7076923076923078</v>
      </c>
      <c r="M112" s="13">
        <v>3.440104580768915E-2</v>
      </c>
    </row>
    <row r="113" spans="1:13" s="11" customFormat="1" x14ac:dyDescent="0.35">
      <c r="A113" s="8">
        <v>1</v>
      </c>
      <c r="B113" s="14" t="s">
        <v>98</v>
      </c>
      <c r="C113" s="27">
        <v>779</v>
      </c>
      <c r="D113" s="27">
        <v>585</v>
      </c>
      <c r="E113" s="10">
        <f t="shared" si="4"/>
        <v>75.096277278562269</v>
      </c>
      <c r="F113" s="10">
        <v>4.0311878663477385</v>
      </c>
      <c r="G113" s="10">
        <v>9.073817749481547E-2</v>
      </c>
      <c r="H113" s="27">
        <v>43</v>
      </c>
      <c r="I113" s="10">
        <v>0.14412602647896766</v>
      </c>
      <c r="J113" s="10">
        <v>4.2020512820512863</v>
      </c>
      <c r="K113" s="10">
        <v>8.7742442475442675E-2</v>
      </c>
      <c r="L113" s="10">
        <v>4.1849002849002845</v>
      </c>
      <c r="M113" s="10">
        <v>3.2549031515577496E-2</v>
      </c>
    </row>
    <row r="114" spans="1:13" s="11" customFormat="1" x14ac:dyDescent="0.35">
      <c r="A114" s="8">
        <v>2</v>
      </c>
      <c r="B114" s="14" t="s">
        <v>99</v>
      </c>
      <c r="C114" s="27">
        <v>610</v>
      </c>
      <c r="D114" s="27">
        <v>409</v>
      </c>
      <c r="E114" s="10">
        <f t="shared" si="4"/>
        <v>67.049180327868854</v>
      </c>
      <c r="F114" s="10">
        <v>3.959336057238894</v>
      </c>
      <c r="G114" s="10">
        <v>7.4506403844488242E-2</v>
      </c>
      <c r="H114" s="27">
        <v>52</v>
      </c>
      <c r="I114" s="10">
        <v>0.25427872860635697</v>
      </c>
      <c r="J114" s="10">
        <v>4.0937245313773429</v>
      </c>
      <c r="K114" s="10">
        <v>8.0894247391541441E-2</v>
      </c>
      <c r="L114" s="10">
        <v>4.160391198044012</v>
      </c>
      <c r="M114" s="10">
        <v>1.7766163447026365E-2</v>
      </c>
    </row>
    <row r="115" spans="1:13" s="11" customFormat="1" x14ac:dyDescent="0.35">
      <c r="A115" s="8">
        <v>3</v>
      </c>
      <c r="B115" s="14" t="s">
        <v>100</v>
      </c>
      <c r="C115" s="27">
        <v>283</v>
      </c>
      <c r="D115" s="27">
        <v>226</v>
      </c>
      <c r="E115" s="10">
        <f t="shared" si="4"/>
        <v>79.858657243816253</v>
      </c>
      <c r="F115" s="10">
        <v>3.9587520388341839</v>
      </c>
      <c r="G115" s="10">
        <v>7.7772206726333629E-2</v>
      </c>
      <c r="H115" s="27">
        <v>31</v>
      </c>
      <c r="I115" s="10">
        <v>0.27433628318584069</v>
      </c>
      <c r="J115" s="10">
        <v>4.0566371681415925</v>
      </c>
      <c r="K115" s="10">
        <v>8.1372631811472335E-2</v>
      </c>
      <c r="L115" s="10">
        <v>4.1622418879056049</v>
      </c>
      <c r="M115" s="10">
        <v>6.3486966618594098E-2</v>
      </c>
    </row>
    <row r="116" spans="1:13" s="11" customFormat="1" x14ac:dyDescent="0.35">
      <c r="A116" s="8">
        <v>4</v>
      </c>
      <c r="B116" s="14" t="s">
        <v>101</v>
      </c>
      <c r="C116" s="27">
        <v>313</v>
      </c>
      <c r="D116" s="27">
        <v>192</v>
      </c>
      <c r="E116" s="10">
        <f t="shared" si="4"/>
        <v>61.341853035143771</v>
      </c>
      <c r="F116" s="10">
        <v>3.7626814054616147</v>
      </c>
      <c r="G116" s="10">
        <v>9.7510450857771588E-2</v>
      </c>
      <c r="H116" s="27">
        <v>15</v>
      </c>
      <c r="I116" s="10">
        <v>0.15318627450980393</v>
      </c>
      <c r="J116" s="10">
        <v>4.0083333333333329</v>
      </c>
      <c r="K116" s="10">
        <v>8.531180046518301E-2</v>
      </c>
      <c r="L116" s="10">
        <v>4.1909722222222232</v>
      </c>
      <c r="M116" s="10">
        <v>9.5109738032013377E-2</v>
      </c>
    </row>
    <row r="117" spans="1:13" s="11" customFormat="1" x14ac:dyDescent="0.35">
      <c r="A117" s="8">
        <v>5</v>
      </c>
      <c r="B117" s="14" t="s">
        <v>102</v>
      </c>
      <c r="C117" s="27">
        <v>351</v>
      </c>
      <c r="D117" s="27">
        <v>215</v>
      </c>
      <c r="E117" s="10">
        <f t="shared" si="4"/>
        <v>61.253561253561251</v>
      </c>
      <c r="F117" s="10">
        <v>3.8885902482553698</v>
      </c>
      <c r="G117" s="10">
        <v>9.9418224921641013E-2</v>
      </c>
      <c r="H117" s="27">
        <v>53</v>
      </c>
      <c r="I117" s="10">
        <v>0.49302325581395351</v>
      </c>
      <c r="J117" s="10">
        <v>4.0827906976744188</v>
      </c>
      <c r="K117" s="10">
        <v>6.7513995103857832E-2</v>
      </c>
      <c r="L117" s="10">
        <v>4.1496124031007762</v>
      </c>
      <c r="M117" s="10">
        <v>5.257391544807942E-2</v>
      </c>
    </row>
    <row r="118" spans="1:13" s="11" customFormat="1" x14ac:dyDescent="0.35">
      <c r="A118" s="8">
        <v>6</v>
      </c>
      <c r="B118" s="14" t="s">
        <v>103</v>
      </c>
      <c r="C118" s="27">
        <v>13</v>
      </c>
      <c r="D118" s="27">
        <v>7</v>
      </c>
      <c r="E118" s="10">
        <f t="shared" si="4"/>
        <v>53.846153846153847</v>
      </c>
      <c r="F118" s="10">
        <v>4.47</v>
      </c>
      <c r="G118" s="10">
        <v>0.12969532275660245</v>
      </c>
      <c r="H118" s="27">
        <v>0</v>
      </c>
      <c r="I118" s="10">
        <v>0</v>
      </c>
      <c r="J118" s="10">
        <v>4.1836734693877542</v>
      </c>
      <c r="K118" s="10">
        <v>0.10798984943120764</v>
      </c>
      <c r="L118" s="10">
        <v>4.6571428571428566</v>
      </c>
      <c r="M118" s="10">
        <v>7.8246079643594882E-2</v>
      </c>
    </row>
    <row r="119" spans="1:13" s="11" customFormat="1" x14ac:dyDescent="0.35">
      <c r="A119" s="8">
        <v>7</v>
      </c>
      <c r="B119" s="14" t="s">
        <v>104</v>
      </c>
      <c r="C119" s="27">
        <v>7</v>
      </c>
      <c r="D119" s="27">
        <v>6</v>
      </c>
      <c r="E119" s="10">
        <f t="shared" si="4"/>
        <v>85.714285714285708</v>
      </c>
      <c r="F119" s="10">
        <v>4.3565891472868223</v>
      </c>
      <c r="G119" s="10">
        <v>0.26879457388161176</v>
      </c>
      <c r="H119" s="27">
        <v>4</v>
      </c>
      <c r="I119" s="10">
        <v>1.5503875968992249</v>
      </c>
      <c r="J119" s="10">
        <v>4.595238095238094</v>
      </c>
      <c r="K119" s="10">
        <v>8.9087080637474475E-2</v>
      </c>
      <c r="L119" s="10">
        <v>4.7666666666666657</v>
      </c>
      <c r="M119" s="10">
        <v>9.1287092917527846E-2</v>
      </c>
    </row>
    <row r="120" spans="1:13" s="7" customFormat="1" x14ac:dyDescent="0.35">
      <c r="A120" s="4"/>
      <c r="B120" s="5" t="s">
        <v>105</v>
      </c>
      <c r="C120" s="25">
        <f>SUM(C122:C123)</f>
        <v>140</v>
      </c>
      <c r="D120" s="25">
        <v>75</v>
      </c>
      <c r="E120" s="13">
        <f t="shared" ref="E120:E138" si="5">D120/C120*100</f>
        <v>53.571428571428569</v>
      </c>
      <c r="F120" s="13"/>
      <c r="G120" s="13"/>
      <c r="H120" s="25"/>
      <c r="I120" s="13"/>
      <c r="J120" s="25"/>
      <c r="K120" s="25"/>
      <c r="L120" s="25"/>
      <c r="M120" s="25"/>
    </row>
    <row r="121" spans="1:13" s="7" customFormat="1" ht="20.25" customHeight="1" x14ac:dyDescent="0.35">
      <c r="A121" s="4"/>
      <c r="B121" s="6" t="s">
        <v>113</v>
      </c>
      <c r="C121" s="25">
        <f>SUM(C122:C123)</f>
        <v>140</v>
      </c>
      <c r="D121" s="25">
        <f>SUM(D122:D123)</f>
        <v>75</v>
      </c>
      <c r="E121" s="13">
        <f t="shared" si="5"/>
        <v>53.571428571428569</v>
      </c>
      <c r="F121" s="43">
        <v>4.0798917456258774</v>
      </c>
      <c r="G121" s="43">
        <v>0.14089910928717908</v>
      </c>
      <c r="H121" s="25">
        <v>6</v>
      </c>
      <c r="I121" s="25">
        <v>0.16</v>
      </c>
      <c r="J121" s="13">
        <v>4.1333333333333337</v>
      </c>
      <c r="K121" s="13">
        <v>0.11155467020454328</v>
      </c>
      <c r="L121" s="13">
        <v>4.189333333333332</v>
      </c>
      <c r="M121" s="13">
        <v>5.4487511311206639E-2</v>
      </c>
    </row>
    <row r="122" spans="1:13" s="11" customFormat="1" x14ac:dyDescent="0.35">
      <c r="A122" s="8">
        <v>1</v>
      </c>
      <c r="B122" s="9" t="s">
        <v>106</v>
      </c>
      <c r="C122" s="27">
        <v>54</v>
      </c>
      <c r="D122" s="27">
        <v>40</v>
      </c>
      <c r="E122" s="10">
        <f t="shared" si="5"/>
        <v>74.074074074074076</v>
      </c>
      <c r="F122" s="10">
        <v>4.1565756702025141</v>
      </c>
      <c r="G122" s="10">
        <v>0.15</v>
      </c>
      <c r="H122" s="27">
        <v>6</v>
      </c>
      <c r="I122" s="10">
        <v>0.29411764705882354</v>
      </c>
      <c r="J122" s="10">
        <v>4.1399999999999997</v>
      </c>
      <c r="K122" s="10">
        <v>0.14208272238382816</v>
      </c>
      <c r="L122" s="10">
        <v>4.1708333333333334</v>
      </c>
      <c r="M122" s="10">
        <v>5.7915167846313967E-2</v>
      </c>
    </row>
    <row r="123" spans="1:13" s="11" customFormat="1" x14ac:dyDescent="0.35">
      <c r="A123" s="8">
        <v>2</v>
      </c>
      <c r="B123" s="9" t="s">
        <v>107</v>
      </c>
      <c r="C123" s="27">
        <v>86</v>
      </c>
      <c r="D123" s="27">
        <v>35</v>
      </c>
      <c r="E123" s="10">
        <f t="shared" si="5"/>
        <v>40.697674418604649</v>
      </c>
      <c r="F123" s="10">
        <v>3.9933226060535199</v>
      </c>
      <c r="G123" s="10">
        <v>0.14956907931319965</v>
      </c>
      <c r="H123" s="27">
        <v>0</v>
      </c>
      <c r="I123" s="10">
        <v>0</v>
      </c>
      <c r="J123" s="10">
        <v>4.1028571428571423</v>
      </c>
      <c r="K123" s="10">
        <v>0.10222025039999003</v>
      </c>
      <c r="L123" s="10">
        <v>4.2095238095238088</v>
      </c>
      <c r="M123" s="10">
        <v>5.618240458572378E-2</v>
      </c>
    </row>
    <row r="124" spans="1:13" s="7" customFormat="1" x14ac:dyDescent="0.35">
      <c r="A124" s="4"/>
      <c r="B124" s="12" t="s">
        <v>108</v>
      </c>
      <c r="C124" s="28">
        <f>SUM(C126:C127)</f>
        <v>1005</v>
      </c>
      <c r="D124" s="25">
        <v>315</v>
      </c>
      <c r="E124" s="13">
        <f t="shared" si="5"/>
        <v>31.343283582089555</v>
      </c>
      <c r="F124" s="13"/>
      <c r="G124" s="13"/>
      <c r="H124" s="25"/>
      <c r="I124" s="13"/>
      <c r="J124" s="25"/>
      <c r="K124" s="25"/>
      <c r="L124" s="25"/>
      <c r="M124" s="25"/>
    </row>
    <row r="125" spans="1:13" s="7" customFormat="1" ht="20.25" customHeight="1" x14ac:dyDescent="0.35">
      <c r="A125" s="4"/>
      <c r="B125" s="6" t="s">
        <v>113</v>
      </c>
      <c r="C125" s="28">
        <f>SUM(C126:C127)</f>
        <v>1005</v>
      </c>
      <c r="D125" s="28">
        <f>SUM(D126:D127)</f>
        <v>315</v>
      </c>
      <c r="E125" s="13">
        <f t="shared" si="5"/>
        <v>31.343283582089555</v>
      </c>
      <c r="F125" s="43">
        <v>4.1103873856535218</v>
      </c>
      <c r="G125" s="43">
        <v>8.9509584827268493E-2</v>
      </c>
      <c r="H125" s="25">
        <v>23</v>
      </c>
      <c r="I125" s="13">
        <v>0.14603174603174604</v>
      </c>
      <c r="J125" s="13">
        <v>4.3084656084656094</v>
      </c>
      <c r="K125" s="13">
        <v>5.7086980323147102E-2</v>
      </c>
      <c r="L125" s="13">
        <v>4.1923809523809528</v>
      </c>
      <c r="M125" s="13">
        <v>4.3908331179732481E-2</v>
      </c>
    </row>
    <row r="126" spans="1:13" s="11" customFormat="1" x14ac:dyDescent="0.35">
      <c r="A126" s="8">
        <v>1</v>
      </c>
      <c r="B126" s="14" t="s">
        <v>109</v>
      </c>
      <c r="C126" s="27">
        <v>62</v>
      </c>
      <c r="D126" s="27">
        <v>20</v>
      </c>
      <c r="E126" s="10">
        <f t="shared" si="5"/>
        <v>32.258064516129032</v>
      </c>
      <c r="F126" s="10">
        <v>4.1176758484876306</v>
      </c>
      <c r="G126" s="10">
        <v>0.15959482253389359</v>
      </c>
      <c r="H126" s="27">
        <v>0</v>
      </c>
      <c r="I126" s="10">
        <v>0</v>
      </c>
      <c r="J126" s="10">
        <v>4.2099999999999991</v>
      </c>
      <c r="K126" s="10">
        <v>8.9442719099991547E-2</v>
      </c>
      <c r="L126" s="10">
        <v>4.1166666666666671</v>
      </c>
      <c r="M126" s="10">
        <v>9.8319208025017563E-2</v>
      </c>
    </row>
    <row r="127" spans="1:13" s="11" customFormat="1" x14ac:dyDescent="0.35">
      <c r="A127" s="8">
        <v>2</v>
      </c>
      <c r="B127" s="14" t="s">
        <v>110</v>
      </c>
      <c r="C127" s="27">
        <v>943</v>
      </c>
      <c r="D127" s="27">
        <v>295</v>
      </c>
      <c r="E127" s="10">
        <f t="shared" si="5"/>
        <v>31.283138918345703</v>
      </c>
      <c r="F127" s="10">
        <v>4.1105675406104298</v>
      </c>
      <c r="G127" s="10">
        <v>9.3628814004413308E-2</v>
      </c>
      <c r="H127" s="27">
        <v>23</v>
      </c>
      <c r="I127" s="10">
        <v>0.15287470920571619</v>
      </c>
      <c r="J127" s="10">
        <v>4.3071186440677964</v>
      </c>
      <c r="K127" s="10">
        <v>5.9520249958545518E-2</v>
      </c>
      <c r="L127" s="10">
        <v>4.2248587570621474</v>
      </c>
      <c r="M127" s="10">
        <v>7.6453016153841521E-2</v>
      </c>
    </row>
    <row r="128" spans="1:13" s="7" customFormat="1" x14ac:dyDescent="0.35">
      <c r="A128" s="4"/>
      <c r="B128" s="12" t="s">
        <v>111</v>
      </c>
      <c r="C128" s="25">
        <f>SUM(C129)</f>
        <v>36</v>
      </c>
      <c r="D128" s="25">
        <v>21</v>
      </c>
      <c r="E128" s="13">
        <f t="shared" si="5"/>
        <v>58.333333333333336</v>
      </c>
      <c r="F128" s="13"/>
      <c r="G128" s="13"/>
      <c r="H128" s="25"/>
      <c r="I128" s="13"/>
      <c r="J128" s="25"/>
      <c r="K128" s="25"/>
      <c r="L128" s="25"/>
      <c r="M128" s="25"/>
    </row>
    <row r="129" spans="1:13" s="11" customFormat="1" x14ac:dyDescent="0.35">
      <c r="A129" s="8">
        <v>1</v>
      </c>
      <c r="B129" s="14" t="s">
        <v>112</v>
      </c>
      <c r="C129" s="27">
        <v>36</v>
      </c>
      <c r="D129" s="27">
        <v>21</v>
      </c>
      <c r="E129" s="10">
        <f t="shared" si="5"/>
        <v>58.333333333333336</v>
      </c>
      <c r="F129" s="26">
        <v>4.537003232545568</v>
      </c>
      <c r="G129" s="26">
        <v>0.16</v>
      </c>
      <c r="H129" s="27">
        <v>0</v>
      </c>
      <c r="I129" s="10">
        <v>0</v>
      </c>
      <c r="J129" s="26">
        <v>4.5170068027210872</v>
      </c>
      <c r="K129" s="26">
        <v>8.8783546260553153E-2</v>
      </c>
      <c r="L129" s="26">
        <v>4.8</v>
      </c>
      <c r="M129" s="26">
        <v>3.9840953644480231E-2</v>
      </c>
    </row>
    <row r="130" spans="1:13" x14ac:dyDescent="0.35">
      <c r="B130" s="16" t="s">
        <v>115</v>
      </c>
      <c r="C130" s="33">
        <f>SUM(C5,C12,C19,C21,C39,C47,C68,C75,C81,C110,C120,C124,C128)</f>
        <v>14255</v>
      </c>
      <c r="D130" s="33">
        <f>SUM(D5,D12,D19,D21,D39,D47,D68,D75,D81,D110,D120,D124,D128)</f>
        <v>6198</v>
      </c>
      <c r="E130" s="34">
        <f t="shared" si="5"/>
        <v>43.479480883900386</v>
      </c>
      <c r="F130" s="35"/>
      <c r="G130" s="35"/>
      <c r="H130" s="35"/>
      <c r="I130" s="35"/>
      <c r="J130" s="35"/>
      <c r="K130" s="35"/>
      <c r="L130" s="35"/>
      <c r="M130" s="35"/>
    </row>
    <row r="131" spans="1:13" x14ac:dyDescent="0.35">
      <c r="B131" s="17" t="s">
        <v>113</v>
      </c>
      <c r="C131" s="36">
        <f>SUM(C8:C10,C17,C20,C24:C35,C42:C45,C50:C60,C71:C72,C76:C80,C86:C97,C113:C117,C122:C123,C126:C127)</f>
        <v>13620</v>
      </c>
      <c r="D131" s="36">
        <f>SUM(D8:D10,D17,D20,D24:D35,D42:D45,D50:D60,D71:D72,D76:D80,D86:D97,D113:D117,D122:D123,D126:D127)</f>
        <v>5890</v>
      </c>
      <c r="E131" s="37">
        <f t="shared" si="5"/>
        <v>43.245227606461086</v>
      </c>
      <c r="F131" s="18">
        <v>4.0081791471201349</v>
      </c>
      <c r="G131" s="18">
        <v>9.7301665819300026E-2</v>
      </c>
      <c r="H131" s="36">
        <f>SUM(H8:H10,H17,H20,H24:H35,H42:H45,H50:H60,H71:H72,H76:H80,H86:H97,H113:H117,H122:H123,H126:H127)</f>
        <v>783</v>
      </c>
      <c r="I131" s="18">
        <f>H131/(50*5890)*100</f>
        <v>0.26587436332767406</v>
      </c>
      <c r="J131" s="18">
        <v>4.1460780984719934</v>
      </c>
      <c r="K131" s="18">
        <v>9.240865275941125E-2</v>
      </c>
      <c r="L131" s="18">
        <v>4.1676287492925868</v>
      </c>
      <c r="M131" s="18">
        <v>1.8795009271053029E-2</v>
      </c>
    </row>
    <row r="132" spans="1:13" x14ac:dyDescent="0.35">
      <c r="B132" s="20" t="s">
        <v>116</v>
      </c>
      <c r="C132" s="39">
        <f>SUM(C13,C22,C75,C82,C111,C125)</f>
        <v>11378</v>
      </c>
      <c r="D132" s="39">
        <f>SUM(D13,D22,D75,D82,D111,D125)</f>
        <v>4865</v>
      </c>
      <c r="E132" s="40">
        <f>D132/C132*100</f>
        <v>42.757953946211991</v>
      </c>
      <c r="F132" s="22">
        <v>3.9994252504253573</v>
      </c>
      <c r="G132" s="22">
        <v>9.6773384542756302E-2</v>
      </c>
      <c r="H132" s="39">
        <v>608</v>
      </c>
      <c r="I132" s="22">
        <v>0.24994861253854062</v>
      </c>
      <c r="J132" s="22">
        <v>4.1535186320594057</v>
      </c>
      <c r="K132" s="22">
        <v>8.2284212091427861E-2</v>
      </c>
      <c r="L132" s="22">
        <v>4.1682871838371423</v>
      </c>
      <c r="M132" s="22">
        <v>1.9712594086480843E-2</v>
      </c>
    </row>
    <row r="133" spans="1:13" x14ac:dyDescent="0.35">
      <c r="B133" s="21" t="s">
        <v>121</v>
      </c>
      <c r="C133" s="39">
        <f>SUM(C6,C19,C40,C48,C69,C121)</f>
        <v>2242</v>
      </c>
      <c r="D133" s="39">
        <f>SUM(D6,D19,D40,D48,D69,D121)</f>
        <v>1025</v>
      </c>
      <c r="E133" s="40">
        <f t="shared" si="5"/>
        <v>45.718108831400535</v>
      </c>
      <c r="F133" s="22">
        <v>4.0485203224949942</v>
      </c>
      <c r="G133" s="22">
        <v>0.11549534100647428</v>
      </c>
      <c r="H133" s="39">
        <v>175</v>
      </c>
      <c r="I133" s="22">
        <v>0.34146341463414637</v>
      </c>
      <c r="J133" s="22">
        <v>4.1345703778000695</v>
      </c>
      <c r="K133" s="22">
        <v>9.5814227757759191E-2</v>
      </c>
      <c r="L133" s="22">
        <v>4.1606820461384135</v>
      </c>
      <c r="M133" s="22">
        <v>2.5644491041257819E-2</v>
      </c>
    </row>
    <row r="134" spans="1:13" x14ac:dyDescent="0.35">
      <c r="B134" s="45" t="s">
        <v>125</v>
      </c>
      <c r="C134" s="39">
        <v>2730</v>
      </c>
      <c r="D134" s="39">
        <v>1280</v>
      </c>
      <c r="E134" s="40">
        <f t="shared" si="5"/>
        <v>46.886446886446883</v>
      </c>
      <c r="F134" s="22">
        <v>4.0619908326409844</v>
      </c>
      <c r="G134" s="22">
        <v>0.11116195569877198</v>
      </c>
      <c r="H134" s="39">
        <v>191</v>
      </c>
      <c r="I134" s="22">
        <v>0.29843750000000002</v>
      </c>
      <c r="J134" s="22">
        <v>4.1673177083333339</v>
      </c>
      <c r="K134" s="22">
        <v>9.0762848644203878E-2</v>
      </c>
      <c r="L134" s="22">
        <v>4.1565624999999962</v>
      </c>
      <c r="M134" s="22">
        <v>2.070386201518053E-2</v>
      </c>
    </row>
    <row r="135" spans="1:13" x14ac:dyDescent="0.35">
      <c r="B135" s="45" t="s">
        <v>126</v>
      </c>
      <c r="C135" s="39">
        <v>10890</v>
      </c>
      <c r="D135" s="39">
        <v>4610</v>
      </c>
      <c r="E135" s="40">
        <f t="shared" si="5"/>
        <v>42.33241505968779</v>
      </c>
      <c r="F135" s="22">
        <v>3.9924898850413864</v>
      </c>
      <c r="G135" s="22">
        <v>9.722301392448246E-2</v>
      </c>
      <c r="H135" s="39">
        <v>592</v>
      </c>
      <c r="I135" s="22">
        <v>0.25683297180043385</v>
      </c>
      <c r="J135" s="22">
        <v>4.1455892986261755</v>
      </c>
      <c r="K135" s="22">
        <v>8.3367018881712329E-2</v>
      </c>
      <c r="L135" s="22">
        <v>4.1698979126475617</v>
      </c>
      <c r="M135" s="22">
        <v>2.0766487733688326E-2</v>
      </c>
    </row>
    <row r="136" spans="1:13" x14ac:dyDescent="0.35">
      <c r="B136" s="17" t="s">
        <v>114</v>
      </c>
      <c r="C136" s="36">
        <f>SUM(C11,C18,C36:C38,C46,C61:C67,C73:C74,C98:C109,C118:C119,C129)</f>
        <v>635</v>
      </c>
      <c r="D136" s="36">
        <f>SUM(D11,D18,D36:D38,D46,D61:D67,D73:D74,D98:D109,D118:D119,D129)</f>
        <v>308</v>
      </c>
      <c r="E136" s="37">
        <f t="shared" si="5"/>
        <v>48.503937007874015</v>
      </c>
      <c r="F136" s="18">
        <v>4.4969829943487758</v>
      </c>
      <c r="G136" s="18">
        <v>0.10258008046996012</v>
      </c>
      <c r="H136" s="38">
        <v>13</v>
      </c>
      <c r="I136" s="18">
        <v>9.815765629719117E-2</v>
      </c>
      <c r="J136" s="18">
        <v>4.5431354359925784</v>
      </c>
      <c r="K136" s="18">
        <v>7.5417782006357154E-2</v>
      </c>
      <c r="L136" s="18">
        <v>4.41</v>
      </c>
      <c r="M136" s="18">
        <v>0.01</v>
      </c>
    </row>
    <row r="137" spans="1:13" x14ac:dyDescent="0.35">
      <c r="B137" s="20" t="s">
        <v>128</v>
      </c>
      <c r="C137" s="41">
        <f>SUM(C16,C23,C85,C112,C128)</f>
        <v>576</v>
      </c>
      <c r="D137" s="41">
        <f>SUM(D16,D23,D85,D112,D128)</f>
        <v>279</v>
      </c>
      <c r="E137" s="40">
        <f t="shared" si="5"/>
        <v>48.4375</v>
      </c>
      <c r="F137" s="22">
        <v>4.5218312207244633</v>
      </c>
      <c r="G137" s="22">
        <v>9.8923582330016482E-2</v>
      </c>
      <c r="H137" s="41">
        <f>SUM(H16,H23,H85,H112,H129)</f>
        <v>12</v>
      </c>
      <c r="I137" s="41">
        <v>0.09</v>
      </c>
      <c r="J137" s="22">
        <v>4.5842293906810037</v>
      </c>
      <c r="K137" s="22">
        <v>6.8663957206697393E-2</v>
      </c>
      <c r="L137" s="22">
        <v>4.3964157706093188</v>
      </c>
      <c r="M137" s="22">
        <v>1.9566084679507906E-2</v>
      </c>
    </row>
    <row r="138" spans="1:13" x14ac:dyDescent="0.35">
      <c r="B138" s="21" t="s">
        <v>127</v>
      </c>
      <c r="C138" s="41">
        <f>SUM(C7,C41,C49,C70)</f>
        <v>59</v>
      </c>
      <c r="D138" s="41">
        <f>SUM(D7,D41,D49,D70)</f>
        <v>29</v>
      </c>
      <c r="E138" s="40">
        <f t="shared" si="5"/>
        <v>49.152542372881356</v>
      </c>
      <c r="F138" s="22">
        <v>4.2707399883379749</v>
      </c>
      <c r="G138" s="22">
        <v>0.19796798202624771</v>
      </c>
      <c r="H138" s="41">
        <f>SUM(H7,H41,H49,H70)</f>
        <v>1</v>
      </c>
      <c r="I138" s="41">
        <v>0.01</v>
      </c>
      <c r="J138" s="22">
        <v>4.1477832512315267</v>
      </c>
      <c r="K138" s="22">
        <v>0.14316822479958813</v>
      </c>
      <c r="L138" s="22">
        <v>4.5310344827586198</v>
      </c>
      <c r="M138" s="22">
        <v>6.264104180891357E-2</v>
      </c>
    </row>
  </sheetData>
  <mergeCells count="10">
    <mergeCell ref="A1:M1"/>
    <mergeCell ref="J3:K3"/>
    <mergeCell ref="L3:M3"/>
    <mergeCell ref="A3:A4"/>
    <mergeCell ref="B3:B4"/>
    <mergeCell ref="C3:C4"/>
    <mergeCell ref="D3:D4"/>
    <mergeCell ref="E3:E4"/>
    <mergeCell ref="F3:G3"/>
    <mergeCell ref="H3:I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2022-05-06T10:07:29Z</dcterms:created>
  <dcterms:modified xsi:type="dcterms:W3CDTF">2022-06-07T01:31:07Z</dcterms:modified>
</cp:coreProperties>
</file>